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ycamosun-my.sharepoint.com/personal/c0529487_camosun_ca/Documents/AutoDrip - Capstone/290 - Applied Research Project/Parts/"/>
    </mc:Choice>
  </mc:AlternateContent>
  <xr:revisionPtr revIDLastSave="519" documentId="11_F25DC773A252ABDACC1048F8E19E53FE5ADE58EE" xr6:coauthVersionLast="47" xr6:coauthVersionMax="47" xr10:uidLastSave="{3E56FFA1-8F5A-4FB0-AA10-E0A442C48581}"/>
  <bookViews>
    <workbookView xWindow="-120" yWindow="-120" windowWidth="29040" windowHeight="15720" xr2:uid="{00000000-000D-0000-FFFF-FFFF00000000}"/>
  </bookViews>
  <sheets>
    <sheet name="Active BOM" sheetId="1" r:id="rId1"/>
    <sheet name="Assembly BO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5" i="1"/>
  <c r="N11" i="1" s="1"/>
  <c r="I38" i="1"/>
  <c r="I39" i="1" s="1"/>
  <c r="I37" i="1"/>
  <c r="N6" i="1"/>
  <c r="P19" i="2"/>
  <c r="P15" i="2"/>
  <c r="P13" i="2"/>
  <c r="P10" i="2"/>
  <c r="P9" i="2"/>
  <c r="P6" i="2"/>
  <c r="P5" i="2"/>
  <c r="P12" i="2"/>
  <c r="P3" i="2"/>
  <c r="P4" i="2"/>
  <c r="P7" i="2"/>
  <c r="P8" i="2"/>
  <c r="P11" i="2"/>
  <c r="P14" i="2"/>
  <c r="P16" i="2"/>
  <c r="P17" i="2"/>
  <c r="P18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P2" i="2"/>
  <c r="I36" i="1"/>
  <c r="I33" i="1"/>
  <c r="I34" i="1"/>
  <c r="I35" i="1"/>
  <c r="I32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" i="1"/>
  <c r="I4" i="1"/>
  <c r="I5" i="1"/>
  <c r="I6" i="1"/>
  <c r="I7" i="1"/>
  <c r="I8" i="1"/>
  <c r="I9" i="1"/>
  <c r="I10" i="1"/>
  <c r="I11" i="1"/>
  <c r="I2" i="1"/>
  <c r="I14" i="1"/>
  <c r="I13" i="1"/>
  <c r="I12" i="1"/>
  <c r="P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Jordan</author>
  </authors>
  <commentList>
    <comment ref="C7" authorId="0" shapeId="0" xr:uid="{F87CB314-13EE-43FE-84FF-654F0523DB28}">
      <text>
        <r>
          <rPr>
            <b/>
            <sz val="9"/>
            <color indexed="81"/>
            <rFont val="Tahoma"/>
            <family val="2"/>
          </rPr>
          <t>Thomas Jordan:</t>
        </r>
        <r>
          <rPr>
            <sz val="9"/>
            <color indexed="81"/>
            <rFont val="Tahoma"/>
            <family val="2"/>
          </rPr>
          <t xml:space="preserve">
These can be sourced locally aswell. The glands needed from this pack are 4x pg7 and 3x pg11</t>
        </r>
      </text>
    </comment>
  </commentList>
</comments>
</file>

<file path=xl/sharedStrings.xml><?xml version="1.0" encoding="utf-8"?>
<sst xmlns="http://schemas.openxmlformats.org/spreadsheetml/2006/main" count="454" uniqueCount="204">
  <si>
    <t>DigiKey</t>
  </si>
  <si>
    <t>732-10955-ND</t>
  </si>
  <si>
    <t>TERM BLK 2POS SIDE ENTRY 5MM PCB</t>
  </si>
  <si>
    <t>691137710002 Würth Elektronik | Connectors, Interconnects | DigiKey</t>
  </si>
  <si>
    <t>732-10956-ND</t>
  </si>
  <si>
    <t>TERM BLK 3POS SIDE ENTRY 5MM PCB</t>
  </si>
  <si>
    <t>691137710003 Würth Elektronik | Connectors, Interconnects | DigiKey</t>
  </si>
  <si>
    <t>732-10957-ND</t>
  </si>
  <si>
    <t>TERM BLK 4POS SIDE ENTRY 5MM PCB</t>
  </si>
  <si>
    <t>691137710004 Würth Elektronik | Connectors, Interconnects | DigiKey</t>
  </si>
  <si>
    <t>PCE5003CT-ND</t>
  </si>
  <si>
    <t>EEE-FT1E220AR</t>
  </si>
  <si>
    <t>CAP ALUM 22UF 20% 25V SMD</t>
  </si>
  <si>
    <t>EEE-FT1E220AR Panasonic Electronic Components | Capacitors | DigiKey</t>
  </si>
  <si>
    <t>732-8045-1-ND</t>
  </si>
  <si>
    <t>CAP CER 0.1UF 16V X7R 0805</t>
  </si>
  <si>
    <t>885012207045 Würth Elektronik | Capacitors | DigiKey</t>
  </si>
  <si>
    <t>490-16824-1-ND</t>
  </si>
  <si>
    <t>GRM21BR61E106KA73K</t>
  </si>
  <si>
    <t>CAP CER 10UF 25V X5R 0805</t>
  </si>
  <si>
    <t>GRM21BR61E106KA73K Murata Electronics | Capacitors | DigiKey</t>
  </si>
  <si>
    <t>PCE5006CT-ND</t>
  </si>
  <si>
    <t>EEE-FT1E680AR</t>
  </si>
  <si>
    <t>CAP ALUM 68UF 20% 25V SMD</t>
  </si>
  <si>
    <t>EEE-FT1E680AR Panasonic Electronic Components | Capacitors | DigiKey</t>
  </si>
  <si>
    <t>2457-DO5022P-333MLD-ND</t>
  </si>
  <si>
    <t>DO5022P-333MLD</t>
  </si>
  <si>
    <t>FIXED IND 33UH 3A 66MOHM SM</t>
  </si>
  <si>
    <t>DO5022P-333MLD Coilcraft | Inductors, Coils, Chokes | DigiKey Marketplace</t>
  </si>
  <si>
    <t>1N5819HW-FDICT-ND</t>
  </si>
  <si>
    <t>1N5819HW-7-F</t>
  </si>
  <si>
    <t>DIODE SCHOTTKY 40V 1A SOD123</t>
  </si>
  <si>
    <t>1N5819HW-7-F Diodes Incorporated | Discrete Semiconductor Products | DigiKey</t>
  </si>
  <si>
    <t>LM2575D2T-5GOS-ND</t>
  </si>
  <si>
    <t>LM2575D2T-5G</t>
  </si>
  <si>
    <t>IC REG BUCK 5V 1A D2PAK-5</t>
  </si>
  <si>
    <t>LM2575D2T-5G onsemi | Integrated Circuits (ICs) | DigiKey</t>
  </si>
  <si>
    <t>No.</t>
  </si>
  <si>
    <t>Vendor</t>
  </si>
  <si>
    <t>Qty</t>
  </si>
  <si>
    <t>Vendor Part#</t>
  </si>
  <si>
    <t>Manufacturer Part#</t>
  </si>
  <si>
    <t>Description</t>
  </si>
  <si>
    <t>Link (URL)</t>
  </si>
  <si>
    <t>Unit Price (C$)</t>
  </si>
  <si>
    <t>Extended Price</t>
  </si>
  <si>
    <t>1528-2003-ND</t>
  </si>
  <si>
    <t xml:space="preserve">Solenoid Valve  12VDC </t>
  </si>
  <si>
    <t>997 Adafruit Industries LLC</t>
  </si>
  <si>
    <t>IRLML6344TRPBFCT-ND</t>
  </si>
  <si>
    <t>IRLML6344TRPBF</t>
  </si>
  <si>
    <t>N-Channel MOSFET</t>
  </si>
  <si>
    <t>5272-1N4007WCT-ND</t>
  </si>
  <si>
    <t>1N4007W</t>
  </si>
  <si>
    <t>Surface mount diode</t>
  </si>
  <si>
    <t>1N4007W EVVO</t>
  </si>
  <si>
    <t>311-10KARCT-ND</t>
  </si>
  <si>
    <t>RC0805JR-0710KL</t>
  </si>
  <si>
    <t>1/8 W Surface Mount 10K resistor</t>
  </si>
  <si>
    <t xml:space="preserve">RC0805JR-0710KL </t>
  </si>
  <si>
    <t>CR0805-JW-221ELFCT-ND</t>
  </si>
  <si>
    <t>CR0805-JW-221ELF</t>
  </si>
  <si>
    <t xml:space="preserve">CR0805-JW-221ELF </t>
  </si>
  <si>
    <t>1/8 W surface mount 220 resitor</t>
  </si>
  <si>
    <t>‎B00K8V30D0</t>
  </si>
  <si>
    <t>7.2 Ah 12 V SLA battery</t>
  </si>
  <si>
    <t>ML7-12 - 12 Volt 7.2 AH SLA Battery - Mighty Max Battery Brand Product, Black : Amazon.ca: Health &amp; Personal Care</t>
  </si>
  <si>
    <t>‎lm201803261124</t>
  </si>
  <si>
    <t>IP65 Enclosure</t>
  </si>
  <si>
    <t>B00XTQ76WW</t>
  </si>
  <si>
    <t>Charge controller</t>
  </si>
  <si>
    <t>PowMr 5A Solar Charge Controller Waterproof, 6V/12V Auto, IP67 Rated, 24Hours Load, PWM Technology, 5A-12V : Amazon.ca: Patio, Lawn &amp; Garden</t>
  </si>
  <si>
    <t>Amazon</t>
  </si>
  <si>
    <t>Gebildet 5pcs Waterproof Indicator Signal Lamp 6mm 3V-4.5V-5V-6V-7.5V-9VDC with Wire, LED Metal Indicator Light Energy Saving,Green : Amazon.ca: Industrial &amp; Scientific</t>
  </si>
  <si>
    <t>B0CCXZLNBV</t>
  </si>
  <si>
    <t>Waterproof green LEDs</t>
  </si>
  <si>
    <t>DaierTek 6pcs 12mm Momentary Push Button Switch 12V Waterproof Power Pushbutton Small Round Chrome Stainless Metal 2pin N/O: Amazon.com: Industrial &amp; Scientific</t>
  </si>
  <si>
    <t>B08R9P9DFC</t>
  </si>
  <si>
    <t>GQ12H2</t>
  </si>
  <si>
    <t>12V Momentary PB</t>
  </si>
  <si>
    <t>Freenove I2C IIC LCD 1602 Module (2 Pack), New Type TWI Serial 16x2 Display, Compatible with Arduino Raspberry Pi Pico ESP32 ESP8266 : Amazon.ca: Electronics</t>
  </si>
  <si>
    <t>FNK0079A</t>
  </si>
  <si>
    <t>I2C LCD 1602</t>
  </si>
  <si>
    <t>Total</t>
  </si>
  <si>
    <t xml:space="preserve">Site One </t>
  </si>
  <si>
    <t>Polytubves poly Drip Tubing 1/2 inch</t>
  </si>
  <si>
    <t>DRIP-060-005-100</t>
  </si>
  <si>
    <t>1/2 Tee Ins x Ins x Poly fitting</t>
  </si>
  <si>
    <t>1/2 insert male adapter</t>
  </si>
  <si>
    <t>1/2 in x 3/4in. Swivel Adapter Fipt x Fht Swivel</t>
  </si>
  <si>
    <t>1/2 insert poly plug fitting</t>
  </si>
  <si>
    <t>1/2 90 elbow Ins x Ins Poly Fitting</t>
  </si>
  <si>
    <t>Key Punch Yellow Antelco</t>
  </si>
  <si>
    <t>Pro-Trade 6in. Sod Staple Round Top 25/bag</t>
  </si>
  <si>
    <t>3/16" X 1-3/4" HEX C PK</t>
  </si>
  <si>
    <t>1401-005</t>
  </si>
  <si>
    <t>1436-005</t>
  </si>
  <si>
    <t>ASP-105</t>
  </si>
  <si>
    <t>1449-005</t>
  </si>
  <si>
    <t>1406-005</t>
  </si>
  <si>
    <t>PT-RTSS-6-25</t>
  </si>
  <si>
    <t>n/a</t>
  </si>
  <si>
    <t>Landscape Supply, Irrigation &amp; Agronomic Maintenance: SiteOne</t>
  </si>
  <si>
    <t>https://www.amazon.ca/LeMotech-Junction-Dustproof-Waterproof-Electrical/dp/B07BPQGWC6/ref=sr_1_3_sspa?crid=28XOM1MRN42JN&amp;dib=eyJ2IjoiMSJ9.VqezG-0o4vfbs8hTAgDTqT5bMGBWrfJUU_zFeAmhLd32STHDCW1x4e9uMvBqg249tMWgdVN-BG4H8JEI386ioOQDQsqb1cR-v3ECrnxkVqrVoezzDp3nmEpxPMy0yV8E1rGYBL92xXaczzk7FDfMo2zN0WU8OZB5bnMKpn4eKQfy9f1HYFwqf_dXUpgTkcGIBIMjQEhQba-f-mN2t3eZ_Mm2ny5Mbro2I5noN-soTiE3B7T-Gk_BexEe9yxXtwGjlYPAnHLR4bfCYKCUL5bDJ0XcucH7qhSdTBD7vIuG4Eo.EaTFApYjszEvDI7AhBqDHUrn9lyuuVltKVMxzrac4vY&amp;dib_tag=se&amp;keywords=10.4%2Bx%2B7.2%2Bx%2B3.7%2Benclosure&amp;qid=1759788140&amp;s=hi&amp;sprefix=10%2B4%2Bx%2B7%2B2%2Bx%2B3%2B7%2Benclosure%2Ctools%2C112&amp;sr=1-3-spons&amp;sp_csd=d2lkZ2V0TmFtZT1zcF9hdGY&amp;th=1</t>
  </si>
  <si>
    <t>Purchased?</t>
  </si>
  <si>
    <t>Yes</t>
  </si>
  <si>
    <t>https://www.amazon.ca/DaierTek-125VAC-Waterproof-Automotive-Aircraft/dp/B07T6YNRZS/ref=sr_1_44?dib=eyJ2IjoiMSJ9.n4Poc2_waASKGL3Xwl6fhGS5ZLF6FRktj6h8RNFGW10_cBQ-WAbwohhfJ7h5HJ98clzQE3B26_TJ4jTNjU_7aX0AqgY84E8POWzj8O3bpRL-EjnPD_tMBoT2xqnbLKkjEcYgyGAfpxMkxySwL0np_iI9zJJJF04jxk6esv91o-KkYyj0ALW7OeLKvmUfvK13PkT-aBBEbDqUOVh0goc30TOSA10rN6LFgV4vrz5GvtOl5am-RWDb8CfdwTwB59XifFjHuDCvwRhuB9zYZLMkd_XT1DO1SXIJhjHxLf590rA.RzB5jtzR_zNtx1qjmgmu6rvTtv-FI613M2elEtg63e4&amp;dib_tag=se&amp;keywords=waterproof%2Bswitch&amp;qid=1759945580&amp;sr=8-44&amp;th=1</t>
  </si>
  <si>
    <r>
      <t> </t>
    </r>
    <r>
      <rPr>
        <sz val="11"/>
        <color rgb="FF0F1111"/>
        <rFont val="Arial"/>
        <family val="2"/>
      </rPr>
      <t>B07T6YNRZS</t>
    </r>
  </si>
  <si>
    <t>Safety toggle switch marine</t>
  </si>
  <si>
    <t>PCB</t>
  </si>
  <si>
    <t>Solenoid Valve</t>
  </si>
  <si>
    <t>Battery</t>
  </si>
  <si>
    <t>Enclosure</t>
  </si>
  <si>
    <t>Charge Controller</t>
  </si>
  <si>
    <t>Irrigation</t>
  </si>
  <si>
    <t>Sleggs</t>
  </si>
  <si>
    <t>Misc Hardware and Brackets</t>
  </si>
  <si>
    <t>Material/Finish</t>
  </si>
  <si>
    <t>Thread</t>
  </si>
  <si>
    <t>Head Type</t>
  </si>
  <si>
    <t>Drive Type</t>
  </si>
  <si>
    <t>Link</t>
  </si>
  <si>
    <t>ABS/Polycarbonate</t>
  </si>
  <si>
    <t>N/A</t>
  </si>
  <si>
    <t>Counter Sunk</t>
  </si>
  <si>
    <t>Philips #1</t>
  </si>
  <si>
    <t>M4</t>
  </si>
  <si>
    <t>Length</t>
  </si>
  <si>
    <t>McMaster-Carr</t>
  </si>
  <si>
    <t>18-8 Stainless Steel</t>
  </si>
  <si>
    <t>M3</t>
  </si>
  <si>
    <t>Pan Head</t>
  </si>
  <si>
    <t>6mm</t>
  </si>
  <si>
    <t>Passivated 18-8 Stainless Steel Pan Head Phillips Screws, M3 x 0.5mm Thread, 8mm Long | McMaster-Carr</t>
  </si>
  <si>
    <t>8mm</t>
  </si>
  <si>
    <t>Stainless steel M3 screws 100 pack 8mm</t>
  </si>
  <si>
    <t>92000A118</t>
  </si>
  <si>
    <t>98269A121</t>
  </si>
  <si>
    <t>Black-Oxide 18-8 Stainless Steel Washers, Undersized, for M3 Screw Size, 3.2 mm ID, 6.0 mm OD | McMaster-Carr</t>
  </si>
  <si>
    <t>18-8 Stainless Steel Black-Oxide</t>
  </si>
  <si>
    <t>Stainless Steel M3 Washers 100 pack</t>
  </si>
  <si>
    <t>https://www.amazon.ca/dp/B0CCXZLNBV/ref=twister_B0BZKNBT1B?_encoding=UTF8&amp;th=1</t>
  </si>
  <si>
    <t>Metal</t>
  </si>
  <si>
    <t>Drill Size</t>
  </si>
  <si>
    <t>2.5mm</t>
  </si>
  <si>
    <t>12mm</t>
  </si>
  <si>
    <t>https://www.amazon.ca/TUPARKA-Waterproof-Adjustable-Joints-Gaskets/dp/B099DDHK59/ref=sr_1_3_sspa?crid=2I6U5TCRWTT53&amp;dib=eyJ2IjoiMSJ9.pnURyI4v-9DbayIOkBwGS97uHje1g1KtxcMYohm5rVQaWBGX1ApXNcRI6MDt6JFckZy6ZeVs05AMwhkCHeu2PkyliTXKYtqaLKX6c23Jt7vuFV21OGts6FQYfiMGlZMyJ4FiqoT1V4OLrRl7wbyAF_7JBLEzq_0q1NHa5y117RwrLN1ecbq8i_41h6rQRHp4hjgIDzUrHSCnEkLlUsLTrCMRU0rRi4lPS3Hd2KG0VKN042VHNjaSkvSSnMZUFLwHP8MpUWehxma6Vhs2_ayEXDkZpzojFo2DXRMsd39S_iE.DN-iZFxnvwaPxjbKTT9CEi-HxH-Lwv_IyJz7W2GMfxY&amp;dib_tag=se&amp;keywords=cable+glands&amp;qid=1762449362&amp;sprefix=cable+glands%2Caps%2C167&amp;sr=8-3-spons&amp;sp_csd=d2lkZ2V0TmFtZT1zcF9hdGY&amp;psc=1</t>
  </si>
  <si>
    <t>TUPARKA 28Pcs Cable Gland Waterproof Adjustable Joints with Gaskets 3-16mm PG7 PG9 PG11 PG13.5 PG16 PG19</t>
  </si>
  <si>
    <t>B099DDHK59</t>
  </si>
  <si>
    <t>Varies</t>
  </si>
  <si>
    <t>https://xhagc-zyomv.volusion.store/product-p/pico_1903-bp.htm</t>
  </si>
  <si>
    <t>12-10 #6 RING CONNECTOR</t>
  </si>
  <si>
    <t>Interior Electronics</t>
  </si>
  <si>
    <t>Ref No.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</si>
  <si>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</si>
  <si>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</si>
  <si>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</si>
  <si>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</si>
  <si>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</si>
  <si>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</si>
  <si>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</si>
  <si>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</si>
  <si>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</si>
  <si>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</si>
  <si>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</si>
  <si>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</si>
  <si>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</si>
  <si>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</si>
  <si>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</si>
  <si>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</si>
  <si>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</si>
  <si>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</si>
  <si>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r>
      <t> </t>
    </r>
    <r>
      <rPr>
        <sz val="9"/>
        <rFont val="Arial"/>
        <family val="2"/>
      </rPr>
      <t>PICO_1903-BP</t>
    </r>
  </si>
  <si>
    <t>Multiple</t>
  </si>
  <si>
    <t>Populated PCB</t>
  </si>
  <si>
    <t>SDI-12 Output Soil Moisture Temperature Conductivity Sensor(MEC10-J) : Amazon.ca: Industrial &amp; Scientific</t>
  </si>
  <si>
    <t>SDI-12 Output Soil Moisture Temperature Conductivity Sensor(MEC10-J)</t>
  </si>
  <si>
    <t>B0F1Y6CD81</t>
  </si>
  <si>
    <t>B07PXJ7231</t>
  </si>
  <si>
    <t>Wood Screw Alamic #8 X 1/2" Wood Screw Pan Head Phillips Black Oxide Coated - 100 Pack</t>
  </si>
  <si>
    <t>Amazon.com: Wood Screw Alamic #8 X 1/2" Wood Screw Pan Head Phillips Black Oxide Coated - 100 Pack : Industrial &amp; Scientific</t>
  </si>
  <si>
    <t>Black-Oxide Coated metal</t>
  </si>
  <si>
    <t>UNC</t>
  </si>
  <si>
    <t>1/2 inch</t>
  </si>
  <si>
    <t>WAGO Connection Terminals 221-613 | 3 Conductors, up to 6 mm², Pack of 30, Compact Cable Connectors with Levers for All Conductor Types Worldwide, Confirmed Application Safety: Amazon.com: Industrial &amp; Scientific</t>
  </si>
  <si>
    <t>WAGO Connection Terminals 221-613 | 3 Conductors, up to 6 mm²</t>
  </si>
  <si>
    <t xml:space="preserve"> 3D Printed WAGO Connector mounts</t>
  </si>
  <si>
    <t>TM1S6-C Panduit Corp | Cables, Wires - Management | DigiKey</t>
  </si>
  <si>
    <t>CABLE TIE HLDR DUAL SCREW #6 NAT</t>
  </si>
  <si>
    <t>298-10378-ND</t>
  </si>
  <si>
    <t>TM1S6-C</t>
  </si>
  <si>
    <t>HS Nylon Cable Ties (1000 Pack) 4 Inch-White Small Self-Locking Zip Ties</t>
  </si>
  <si>
    <t>HS Nylon Cable Ties (1000 Pack) 4 Inch-White Small Self-Locking Zip Ties Multi-Purpose, Cable Ties - Amazon Canada</t>
  </si>
  <si>
    <t>Nylon</t>
  </si>
  <si>
    <t>PCB / Components = $55.24</t>
  </si>
  <si>
    <t>Solenoid Valve = $21.48</t>
  </si>
  <si>
    <t>Battery = $28.65</t>
  </si>
  <si>
    <t>Charge Controller = $20.62</t>
  </si>
  <si>
    <t>Misc Cable</t>
  </si>
  <si>
    <t>New Line</t>
  </si>
  <si>
    <t>Solenoid Valve Irrigation Fittings</t>
  </si>
  <si>
    <t>irrigation</t>
  </si>
  <si>
    <t>Irrigation = $105.04</t>
  </si>
  <si>
    <t>Enclosure = $105.15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</si>
</sst>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F1111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64" fontId="0" fillId="2" borderId="2" xfId="0" applyNumberFormat="1" applyFill="1" applyBorder="1"/>
    <xf numFmtId="165" fontId="0" fillId="2" borderId="2" xfId="0" applyNumberFormat="1" applyFill="1" applyBorder="1"/>
    <xf numFmtId="165" fontId="0" fillId="2" borderId="3" xfId="0" applyNumberFormat="1" applyFill="1" applyBorder="1"/>
    <xf numFmtId="0" fontId="0" fillId="3" borderId="1" xfId="0" applyFill="1" applyBorder="1"/>
    <xf numFmtId="0" fontId="0" fillId="3" borderId="2" xfId="0" applyFill="1" applyBorder="1"/>
    <xf numFmtId="1" fontId="0" fillId="3" borderId="2" xfId="0" applyNumberFormat="1" applyFill="1" applyBorder="1"/>
    <xf numFmtId="165" fontId="0" fillId="3" borderId="2" xfId="0" applyNumberForma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165" fontId="1" fillId="4" borderId="4" xfId="0" applyNumberFormat="1" applyFont="1" applyFill="1" applyBorder="1"/>
    <xf numFmtId="0" fontId="0" fillId="5" borderId="0" xfId="0" applyFill="1"/>
    <xf numFmtId="165" fontId="0" fillId="5" borderId="0" xfId="0" applyNumberFormat="1" applyFill="1"/>
    <xf numFmtId="0" fontId="1" fillId="4" borderId="9" xfId="0" applyFont="1" applyFill="1" applyBorder="1"/>
    <xf numFmtId="0" fontId="1" fillId="4" borderId="8" xfId="0" applyFont="1" applyFill="1" applyBorder="1"/>
    <xf numFmtId="0" fontId="4" fillId="2" borderId="2" xfId="1" applyFont="1" applyFill="1" applyBorder="1"/>
    <xf numFmtId="165" fontId="0" fillId="3" borderId="1" xfId="0" applyNumberFormat="1" applyFill="1" applyBorder="1"/>
    <xf numFmtId="0" fontId="1" fillId="4" borderId="4" xfId="0" applyFont="1" applyFill="1" applyBorder="1" applyAlignment="1">
      <alignment wrapText="1"/>
    </xf>
    <xf numFmtId="164" fontId="0" fillId="2" borderId="2" xfId="0" applyNumberForma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2" borderId="2" xfId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2" fillId="3" borderId="2" xfId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5" fontId="0" fillId="3" borderId="3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10" fillId="5" borderId="0" xfId="0" applyFont="1" applyFill="1" applyAlignment="1">
      <alignment horizontal="center"/>
    </xf>
    <xf numFmtId="165" fontId="10" fillId="5" borderId="0" xfId="0" applyNumberFormat="1" applyFont="1" applyFill="1" applyAlignment="1">
      <alignment horizontal="center"/>
    </xf>
    <xf numFmtId="0" fontId="9" fillId="0" borderId="0" xfId="0" applyFont="1"/>
    <xf numFmtId="165" fontId="9" fillId="6" borderId="2" xfId="0" applyNumberFormat="1" applyFont="1" applyFill="1" applyBorder="1" applyAlignment="1">
      <alignment horizontal="center"/>
    </xf>
    <xf numFmtId="165" fontId="9" fillId="7" borderId="2" xfId="0" applyNumberFormat="1" applyFont="1" applyFill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Total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233-469D-BAE0-5C500F2D88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233-469D-BAE0-5C500F2D88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233-469D-BAE0-5C500F2D88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233-469D-BAE0-5C500F2D88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233-469D-BAE0-5C500F2D88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233-469D-BAE0-5C500F2D88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'Active BOM'!$O$5:$O$10</c:f>
              <c:strCache>
                <c:ptCount val="6"/>
                <c:pt idx="0">
                  <c:v>Irrigation = $105.04</c:v>
                </c:pt>
                <c:pt idx="1">
                  <c:v>PCB / Components = $55.24</c:v>
                </c:pt>
                <c:pt idx="2">
                  <c:v>Solenoid Valve = $21.48</c:v>
                </c:pt>
                <c:pt idx="3">
                  <c:v>Battery = $28.65</c:v>
                </c:pt>
                <c:pt idx="4">
                  <c:v>Enclosure = $105.15</c:v>
                </c:pt>
                <c:pt idx="5">
                  <c:v>Charge Controller = $20.62</c:v>
                </c:pt>
              </c:strCache>
            </c:strRef>
          </c:cat>
          <c:val>
            <c:numRef>
              <c:f>'Active BOM'!$N$5:$N$10</c:f>
              <c:numCache>
                <c:formatCode>General</c:formatCode>
                <c:ptCount val="6"/>
                <c:pt idx="0" formatCode="&quot;$&quot;#,##0.00">
                  <c:v>105.0363</c:v>
                </c:pt>
                <c:pt idx="1">
                  <c:v>55.242999999999995</c:v>
                </c:pt>
                <c:pt idx="2">
                  <c:v>21.58</c:v>
                </c:pt>
                <c:pt idx="3">
                  <c:v>28.65</c:v>
                </c:pt>
                <c:pt idx="4" formatCode="&quot;$&quot;#,##0.00">
                  <c:v>105.15</c:v>
                </c:pt>
                <c:pt idx="5">
                  <c:v>20.62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0-4A74-95AC-5BF8E54A6B9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80962</xdr:colOff>
      <xdr:row>11</xdr:row>
      <xdr:rowOff>114300</xdr:rowOff>
    </xdr:from>
    <xdr:to>
      <xdr:col>15</xdr:col>
      <xdr:colOff>142875</xdr:colOff>
      <xdr:row>30</xdr:row>
      <xdr:rowOff>52387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7F5C2765-FFD3-7F6A-A868-707105DB5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gikey.ca/en/products/detail/coilcraft/DO5022P-333MLD/21380863?s=N4IgTCBcDaICYHsCsAGMYAOBaAzHgtgDZwgC6AvkA" TargetMode="External"/><Relationship Id="rId13" Type="http://schemas.openxmlformats.org/officeDocument/2006/relationships/hyperlink" Target="https://www.digikey.ca/en/products/detail/evvo/1N4007W/21407138" TargetMode="External"/><Relationship Id="rId18" Type="http://schemas.openxmlformats.org/officeDocument/2006/relationships/hyperlink" Target="https://www.amazon.ca/dp/B0CCXZLNBV/ref=twister_B0BZKNBT1B?_encoding=UTF8&amp;th=1" TargetMode="External"/><Relationship Id="rId26" Type="http://schemas.openxmlformats.org/officeDocument/2006/relationships/hyperlink" Target="https://www.digikey.ca/en/products/detail/w%C3%BCrth-elektronik/691137710002/6644051?msockid=3b3084631b956a9728fb92091abe6b19" TargetMode="External"/><Relationship Id="rId3" Type="http://schemas.openxmlformats.org/officeDocument/2006/relationships/hyperlink" Target="https://www.digikey.ca/en/products/detail/w%C3%BCrth-elektronik/691137710004/6644053?s=N4IgTCBcDaIGwE4CMSDMB2dSAMuAsIAugL5A" TargetMode="External"/><Relationship Id="rId21" Type="http://schemas.openxmlformats.org/officeDocument/2006/relationships/hyperlink" Target="https://www.siteone.ca/en/;jsessionid=86E28C81CC75DD3529D5FBFA11A62021.accstorefront-6f58c7588b-7ccwg" TargetMode="External"/><Relationship Id="rId7" Type="http://schemas.openxmlformats.org/officeDocument/2006/relationships/hyperlink" Target="https://www.digikey.ca/en/products/detail/panasonic-electronic-components/EEE-FT1E680AR/2652037?s=N4IgTCBcDaIKIILQDEAqBGOA2AHABgEEAlEAXQF8g" TargetMode="External"/><Relationship Id="rId12" Type="http://schemas.openxmlformats.org/officeDocument/2006/relationships/hyperlink" Target="https://www.digikey.ca/en/products/detail/infineon-technologies/IRLML6344TRPBF/2538152" TargetMode="External"/><Relationship Id="rId17" Type="http://schemas.openxmlformats.org/officeDocument/2006/relationships/hyperlink" Target="https://www.amazon.ca/Waterproof-Controller-Lead-acid-Charging-Discharging/dp/B00XTQ76WW?" TargetMode="External"/><Relationship Id="rId25" Type="http://schemas.openxmlformats.org/officeDocument/2006/relationships/hyperlink" Target="https://www.digikey.ca/en/products/detail/w%C3%BCrth-elektronik/885012207045/5453900?s=N4IgTCBcDaIBxwKwAYCMYzIOzICyJAF0BfIA" TargetMode="External"/><Relationship Id="rId2" Type="http://schemas.openxmlformats.org/officeDocument/2006/relationships/hyperlink" Target="https://www.digikey.ca/en/products/detail/w%C3%BCrth-elektronik/691137710003/6644052?s=N4IgTCBcDaIGwE4CMSDMB2dSAMvUgF0BfIA" TargetMode="External"/><Relationship Id="rId16" Type="http://schemas.openxmlformats.org/officeDocument/2006/relationships/hyperlink" Target="https://www.amazon.ca/ML7-12-BATTERY-Mighty-Battery-product/dp/B00K8V30D0/ref=asc_df_B00K8V30D0?mcid=a0aef0a9f34b3dde960c164a1b2b6cc3&amp;tag=googlemobshop-20&amp;linkCode=df0&amp;hvadid=706827474158&amp;hvpos=&amp;hvnetw=g&amp;hvrand=4249382100706761581&amp;hvpone=&amp;hvptwo=&amp;hvqmt=&amp;hvdev=m&amp;hvdvcmdl=&amp;hvlocint=&amp;hvlocphy=9001593&amp;hvtargid=pla-385157099023&amp;hvocijid=4249382100706761581-B00K8V30D0-&amp;hvexpln=0&amp;gad_source=1&amp;th=1" TargetMode="External"/><Relationship Id="rId20" Type="http://schemas.openxmlformats.org/officeDocument/2006/relationships/hyperlink" Target="https://www.amazon.ca/Freenove-Display-Compatible-Arduino-Raspberry/dp/B0B76YGDV4?th=1" TargetMode="External"/><Relationship Id="rId1" Type="http://schemas.openxmlformats.org/officeDocument/2006/relationships/hyperlink" Target="https://www.digikey.ca/en/products/detail/w%C3%BCrth-elektronik/691137710002/6644051?msockid=3b3084631b956a9728fb92091abe6b19" TargetMode="External"/><Relationship Id="rId6" Type="http://schemas.openxmlformats.org/officeDocument/2006/relationships/hyperlink" Target="https://www.digikey.ca/en/products/detail/murata-electronics/GRM21BR61E106KA73K/4905532" TargetMode="External"/><Relationship Id="rId11" Type="http://schemas.openxmlformats.org/officeDocument/2006/relationships/hyperlink" Target="https://www.digikey.ca/en/products/detail/adafruit-industries-llc/997/6827136" TargetMode="External"/><Relationship Id="rId24" Type="http://schemas.openxmlformats.org/officeDocument/2006/relationships/hyperlink" Target="https://www.digikey.ca/en/products/detail/w%C3%BCrth-elektronik/691137710003/6644052?s=N4IgTCBcDaIGwE4CMSDMB2dSAMvUgF0BfIA" TargetMode="External"/><Relationship Id="rId5" Type="http://schemas.openxmlformats.org/officeDocument/2006/relationships/hyperlink" Target="https://www.digikey.ca/en/products/detail/w%C3%BCrth-elektronik/885012207045/5453900?s=N4IgTCBcDaIBxwKwAYCMYzIOzICyJAF0BfIA" TargetMode="External"/><Relationship Id="rId15" Type="http://schemas.openxmlformats.org/officeDocument/2006/relationships/hyperlink" Target="https://www.digikey.ca/en/products/detail/bourns-inc/CR0805-JW-221ELF/3741031" TargetMode="External"/><Relationship Id="rId23" Type="http://schemas.openxmlformats.org/officeDocument/2006/relationships/hyperlink" Target="https://www.amazon.ca/DaierTek-125VAC-Waterproof-Automotive-Aircraft/dp/B07T6YNRZS/ref=sr_1_44?dib=eyJ2IjoiMSJ9.n4Poc2_waASKGL3Xwl6fhGS5ZLF6FRktj6h8RNFGW10_cBQ-WAbwohhfJ7h5HJ98clzQE3B26_TJ4jTNjU_7aX0AqgY84E8POWzj8O3bpRL-EjnPD_tMBoT2xqnbLKkjEcYgyGAfpxMkxySwL0np_iI9zJJJF04jxk6esv91o-KkYyj0ALW7OeLKvmUfvK13PkT-aBBEbDqUOVh0goc30TOSA10rN6LFgV4vrz5GvtOl5am-RWDb8CfdwTwB59XifFjHuDCvwRhuB9zYZLMkd_XT1DO1SXIJhjHxLf590rA.RzB5jtzR_zNtx1qjmgmu6rvTtv-FI613M2elEtg63e4&amp;dib_tag=se&amp;keywords=waterproof%2Bswitch&amp;qid=1759945580&amp;sr=8-44&amp;th=1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www.digikey.ca/en/products/detail/onsemi/LM2575D2T-5G/1476689?s=N4IgTCBcDaIDIFkwFYDsyAiYAqBaZA4iALoC%2BQA" TargetMode="External"/><Relationship Id="rId19" Type="http://schemas.openxmlformats.org/officeDocument/2006/relationships/hyperlink" Target="https://www.amazon.com/DaierTek-Silver-Momentary-Button-Waterproof/dp/B08R9P9DFC?th=1" TargetMode="External"/><Relationship Id="rId4" Type="http://schemas.openxmlformats.org/officeDocument/2006/relationships/hyperlink" Target="https://www.digikey.ca/en/products/detail/panasonic-electronic-components/EEE-FT1E220AR/2652034?s=N4IgTCBcDaIKIILQDEAqBGOYwAYCCASiALoC%2BQA" TargetMode="External"/><Relationship Id="rId9" Type="http://schemas.openxmlformats.org/officeDocument/2006/relationships/hyperlink" Target="https://www.digikey.ca/en/products/detail/diodes-incorporated/1N5819HW-7-F/814970" TargetMode="External"/><Relationship Id="rId14" Type="http://schemas.openxmlformats.org/officeDocument/2006/relationships/hyperlink" Target="https://www.digikey.ca/en/products/detail/yageo/RC0805JR-0710KL/728241" TargetMode="External"/><Relationship Id="rId22" Type="http://schemas.openxmlformats.org/officeDocument/2006/relationships/hyperlink" Target="https://www.siteone.ca/en/;jsessionid=86E28C81CC75DD3529D5FBFA11A62021.accstorefront-6f58c7588b-7ccwg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Screw-Alamic-Phillips-Black-Coated/dp/B07PXJ7231?th=1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amazon.com/DaierTek-Silver-Momentary-Button-Waterproof/dp/B08R9P9DFC?th=1" TargetMode="External"/><Relationship Id="rId7" Type="http://schemas.openxmlformats.org/officeDocument/2006/relationships/hyperlink" Target="https://www.digikey.ca/en/products/detail/adafruit-industries-llc/997/6827136" TargetMode="External"/><Relationship Id="rId12" Type="http://schemas.openxmlformats.org/officeDocument/2006/relationships/hyperlink" Target="https://www.amazon.ca/HS-Nylon-Inch-White-Self-Locking-Multi-Purpose/dp/B07HFRTPZP/ref=sr_1_4_sspa?crid=2BT5YE5OIHSVK&amp;dib=eyJ2IjoiMSJ9.R3VT-QOw-4sGVEC9eg8fq0uBmijba0BW1NEsX5yzioGCUBhFlSBVxh9L5X0U4v69uNhLTickgH31S4DfDedEj_TK5vx-qtqQY6QIACGGR5sXVBS5hkuJfRBL6leA0i7liiz_UhQOXYYyyu97-XSOWTqrn7WcD2jVZ6BSGhpsCRAiBwO0tBz5HQL2TMSA9zoU3hnezcVnmgQQI7lQs-ouoExjpN_NVSBJRUYg4GegpKIlwKTt1LCaoOdHG_3KdmZPmH_35pvRSkr7gGY5cr81hvqmJGWW6a2yMNPrQN5rJUA.j_aHs6AEExFdjUIk4c_JpBKkNxoorGWU3vC3_tVxtwA&amp;dib_tag=se&amp;keywords=small+zip+ties&amp;qid=1763072313&amp;sprefix=small+zip+ties%2Caps%2C195&amp;sr=8-4-spons&amp;sp_csd=d2lkZ2V0TmFtZT1zcF9hdGY&amp;psc=1" TargetMode="External"/><Relationship Id="rId2" Type="http://schemas.openxmlformats.org/officeDocument/2006/relationships/hyperlink" Target="https://www.mcmaster.com/98269A121/" TargetMode="External"/><Relationship Id="rId1" Type="http://schemas.openxmlformats.org/officeDocument/2006/relationships/hyperlink" Target="https://www.mcmaster.com/92000a118/" TargetMode="External"/><Relationship Id="rId6" Type="http://schemas.openxmlformats.org/officeDocument/2006/relationships/hyperlink" Target="https://www.amazon.ca/SDI-12-Moisture-Temperature-Conductivity-MEC10-J/dp/B0F1Y6CD81/ref=sr_1_5?crid=3KSM9AQ1RJRKW&amp;dib=eyJ2IjoiMSJ9.Vq1i4XI7xlPlsb0ar_b1naedm4EzWQq1hjbs8PrYPc-g8wv8j-HpH4PsQdbblLCl6VAyNJ86cL9CP6edqSHZZmaKtmwZKep0QKzM9-qt5RFKzvaNiuuFh8NPlSdXRbwzkkEBrMC9-7cSCEuF5z84V2RtvPJCdfnhx5wmu20nT13GTODCmIj91VryMrCWffI9m2Y9AstV2-3jKsqnqsLWA0rL9beFExehccc3L46qVTxt9Qn52sT6ISwTsoWCIQD3yYGB201B4J2cgAJOgID20Mor-ZX1s0lRAsRiWRHUFSk.FSVFhn3saO3D_UBhFb5wCU1ykQmkceDi7GDkk3SXGso&amp;dib_tag=se&amp;keywords=sdi12%2Bsoil%2Bmoisture%2Bsensor&amp;qid=1762451269&amp;sprefix=sdi12%2Bsoil%2Bmoisture%2Bsensor%2Caps%2C133&amp;sr=8-5&amp;th=1" TargetMode="External"/><Relationship Id="rId11" Type="http://schemas.openxmlformats.org/officeDocument/2006/relationships/hyperlink" Target="https://www.digikey.ca/en/products/detail/panduit-corp/TM1S6-C/1306587" TargetMode="External"/><Relationship Id="rId5" Type="http://schemas.openxmlformats.org/officeDocument/2006/relationships/hyperlink" Target="https://www.amazon.ca/Freenove-Display-Compatible-Arduino-Raspberry/dp/B0B76YGDV4?th=1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www.amazon.com/WAGO-Clamp/dp/B07GGRFHKW?th=1" TargetMode="External"/><Relationship Id="rId4" Type="http://schemas.openxmlformats.org/officeDocument/2006/relationships/hyperlink" Target="https://www.amazon.ca/DaierTek-125VAC-Waterproof-Automotive-Aircraft/dp/B07T6YNRZS/ref=sr_1_44?dib=eyJ2IjoiMSJ9.n4Poc2_waASKGL3Xwl6fhGS5ZLF6FRktj6h8RNFGW10_cBQ-WAbwohhfJ7h5HJ98clzQE3B26_TJ4jTNjU_7aX0AqgY84E8POWzj8O3bpRL-EjnPD_tMBoT2xqnbLKkjEcYgyGAfpxMkxySwL0np_iI9zJJJF04jxk6esv91o-KkYyj0ALW7OeLKvmUfvK13PkT-aBBEbDqUOVh0goc30TOSA10rN6LFgV4vrz5GvtOl5am-RWDb8CfdwTwB59XifFjHuDCvwRhuB9zYZLMkd_XT1DO1SXIJhjHxLf590rA.RzB5jtzR_zNtx1qjmgmu6rvTtv-FI613M2elEtg63e4&amp;dib_tag=se&amp;keywords=waterproof%2Bswitch&amp;qid=1759945580&amp;sr=8-44&amp;th=1" TargetMode="External"/><Relationship Id="rId9" Type="http://schemas.openxmlformats.org/officeDocument/2006/relationships/hyperlink" Target="https://www.amazon.ca/Waterproof-Controller-Lead-acid-Charging-Discharging/dp/B00XTQ76WW?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zoomScaleNormal="100" workbookViewId="0">
      <selection activeCell="O8" sqref="O8"/>
    </sheetView>
  </sheetViews>
  <sheetFormatPr defaultRowHeight="15" x14ac:dyDescent="0.25"/>
  <cols>
    <col min="1" max="1" width="5.5703125" customWidth="1"/>
    <col min="2" max="2" width="18.42578125" customWidth="1"/>
    <col min="3" max="3" width="6.42578125" customWidth="1"/>
    <col min="4" max="4" width="24" customWidth="1"/>
    <col min="5" max="5" width="21.5703125" customWidth="1"/>
    <col min="6" max="6" width="45" customWidth="1"/>
    <col min="7" max="7" width="15.140625" customWidth="1"/>
    <col min="9" max="9" width="9.140625" customWidth="1"/>
    <col min="10" max="10" width="13.140625" customWidth="1"/>
    <col min="13" max="13" width="23.85546875" customWidth="1"/>
    <col min="15" max="15" width="26" customWidth="1"/>
  </cols>
  <sheetData>
    <row r="1" spans="1:15" ht="15.75" thickBot="1" x14ac:dyDescent="0.3">
      <c r="A1" s="11" t="s">
        <v>37</v>
      </c>
      <c r="B1" s="10" t="s">
        <v>38</v>
      </c>
      <c r="C1" s="10" t="s">
        <v>39</v>
      </c>
      <c r="D1" s="10" t="s">
        <v>40</v>
      </c>
      <c r="E1" s="10" t="s">
        <v>41</v>
      </c>
      <c r="F1" s="10" t="s">
        <v>42</v>
      </c>
      <c r="G1" s="10" t="s">
        <v>43</v>
      </c>
      <c r="H1" s="13" t="s">
        <v>44</v>
      </c>
      <c r="I1" s="12" t="s">
        <v>45</v>
      </c>
      <c r="J1" s="16" t="s">
        <v>104</v>
      </c>
    </row>
    <row r="2" spans="1:15" ht="15.75" thickTop="1" x14ac:dyDescent="0.25">
      <c r="A2" s="22">
        <v>1</v>
      </c>
      <c r="B2" s="23" t="s">
        <v>0</v>
      </c>
      <c r="C2" s="23">
        <v>13</v>
      </c>
      <c r="D2" s="23" t="s">
        <v>1</v>
      </c>
      <c r="E2" s="24">
        <v>691137710002</v>
      </c>
      <c r="F2" s="23" t="s">
        <v>2</v>
      </c>
      <c r="G2" s="25" t="s">
        <v>3</v>
      </c>
      <c r="H2" s="26">
        <v>0.497</v>
      </c>
      <c r="I2" s="27">
        <f>H2*C2</f>
        <v>6.4610000000000003</v>
      </c>
      <c r="J2" s="39" t="s">
        <v>105</v>
      </c>
      <c r="L2" s="42">
        <v>6.4610000000000003</v>
      </c>
      <c r="M2" s="42" t="s">
        <v>109</v>
      </c>
    </row>
    <row r="3" spans="1:15" x14ac:dyDescent="0.25">
      <c r="A3" s="28">
        <v>2</v>
      </c>
      <c r="B3" s="29" t="s">
        <v>0</v>
      </c>
      <c r="C3" s="29">
        <v>12</v>
      </c>
      <c r="D3" s="29" t="s">
        <v>4</v>
      </c>
      <c r="E3" s="30">
        <v>691137710003</v>
      </c>
      <c r="F3" s="29" t="s">
        <v>5</v>
      </c>
      <c r="G3" s="31" t="s">
        <v>6</v>
      </c>
      <c r="H3" s="32">
        <v>0.80100000000000005</v>
      </c>
      <c r="I3" s="32">
        <f t="shared" ref="I3:I11" si="0">H3*C3</f>
        <v>9.6120000000000001</v>
      </c>
      <c r="J3" s="39" t="s">
        <v>105</v>
      </c>
      <c r="L3" s="42">
        <v>9.6120000000000001</v>
      </c>
      <c r="M3" s="42" t="s">
        <v>109</v>
      </c>
    </row>
    <row r="4" spans="1:15" x14ac:dyDescent="0.25">
      <c r="A4" s="22">
        <v>3</v>
      </c>
      <c r="B4" s="23" t="s">
        <v>0</v>
      </c>
      <c r="C4" s="23">
        <v>3</v>
      </c>
      <c r="D4" s="23" t="s">
        <v>7</v>
      </c>
      <c r="E4" s="33">
        <v>691137710004</v>
      </c>
      <c r="F4" s="23" t="s">
        <v>8</v>
      </c>
      <c r="G4" s="25" t="s">
        <v>9</v>
      </c>
      <c r="H4" s="26">
        <v>1.05</v>
      </c>
      <c r="I4" s="27">
        <f t="shared" si="0"/>
        <v>3.1500000000000004</v>
      </c>
      <c r="J4" s="39" t="s">
        <v>105</v>
      </c>
      <c r="L4" s="42">
        <v>3.1500000000000004</v>
      </c>
      <c r="M4" s="42" t="s">
        <v>109</v>
      </c>
    </row>
    <row r="5" spans="1:15" x14ac:dyDescent="0.25">
      <c r="A5" s="28">
        <v>4</v>
      </c>
      <c r="B5" s="29" t="s">
        <v>0</v>
      </c>
      <c r="C5" s="29">
        <v>4</v>
      </c>
      <c r="D5" s="29" t="s">
        <v>10</v>
      </c>
      <c r="E5" s="34" t="s">
        <v>11</v>
      </c>
      <c r="F5" s="29" t="s">
        <v>12</v>
      </c>
      <c r="G5" s="31" t="s">
        <v>13</v>
      </c>
      <c r="H5" s="32">
        <v>0.52</v>
      </c>
      <c r="I5" s="32">
        <f t="shared" si="0"/>
        <v>2.08</v>
      </c>
      <c r="J5" s="39" t="s">
        <v>105</v>
      </c>
      <c r="L5" s="42">
        <v>2.08</v>
      </c>
      <c r="M5" s="42" t="s">
        <v>109</v>
      </c>
      <c r="N5" s="45">
        <f>SUM(L23:L31) +L38</f>
        <v>105.0363</v>
      </c>
      <c r="O5" s="46" t="s">
        <v>202</v>
      </c>
    </row>
    <row r="6" spans="1:15" x14ac:dyDescent="0.25">
      <c r="A6" s="22">
        <v>5</v>
      </c>
      <c r="B6" s="23" t="s">
        <v>0</v>
      </c>
      <c r="C6" s="23">
        <v>5</v>
      </c>
      <c r="D6" s="23" t="s">
        <v>14</v>
      </c>
      <c r="E6" s="33">
        <v>885012207045</v>
      </c>
      <c r="F6" s="23" t="s">
        <v>15</v>
      </c>
      <c r="G6" s="25" t="s">
        <v>16</v>
      </c>
      <c r="H6" s="26">
        <v>0.1</v>
      </c>
      <c r="I6" s="27">
        <f t="shared" si="0"/>
        <v>0.5</v>
      </c>
      <c r="J6" s="39" t="s">
        <v>105</v>
      </c>
      <c r="L6" s="42">
        <v>0.5</v>
      </c>
      <c r="M6" s="42" t="s">
        <v>109</v>
      </c>
      <c r="N6" s="46">
        <f>SUM(L13:L16) + SUM(L2:L11) + SUM(L33:L35)</f>
        <v>55.242999999999995</v>
      </c>
      <c r="O6" s="46" t="s">
        <v>194</v>
      </c>
    </row>
    <row r="7" spans="1:15" x14ac:dyDescent="0.25">
      <c r="A7" s="28">
        <v>6</v>
      </c>
      <c r="B7" s="29" t="s">
        <v>0</v>
      </c>
      <c r="C7" s="29">
        <v>10</v>
      </c>
      <c r="D7" s="29" t="s">
        <v>17</v>
      </c>
      <c r="E7" s="29" t="s">
        <v>18</v>
      </c>
      <c r="F7" s="29" t="s">
        <v>19</v>
      </c>
      <c r="G7" s="31" t="s">
        <v>20</v>
      </c>
      <c r="H7" s="32">
        <v>0.09</v>
      </c>
      <c r="I7" s="32">
        <f t="shared" si="0"/>
        <v>0.89999999999999991</v>
      </c>
      <c r="J7" s="39" t="s">
        <v>105</v>
      </c>
      <c r="L7" s="42">
        <v>0.89999999999999991</v>
      </c>
      <c r="M7" s="42" t="s">
        <v>109</v>
      </c>
      <c r="N7" s="46">
        <v>21.58</v>
      </c>
      <c r="O7" s="46" t="s">
        <v>195</v>
      </c>
    </row>
    <row r="8" spans="1:15" x14ac:dyDescent="0.25">
      <c r="A8" s="22">
        <v>7</v>
      </c>
      <c r="B8" s="23" t="s">
        <v>0</v>
      </c>
      <c r="C8" s="23">
        <v>5</v>
      </c>
      <c r="D8" s="23" t="s">
        <v>21</v>
      </c>
      <c r="E8" s="23" t="s">
        <v>22</v>
      </c>
      <c r="F8" s="23" t="s">
        <v>23</v>
      </c>
      <c r="G8" s="25" t="s">
        <v>24</v>
      </c>
      <c r="H8" s="26">
        <v>0.57999999999999996</v>
      </c>
      <c r="I8" s="27">
        <f t="shared" si="0"/>
        <v>2.9</v>
      </c>
      <c r="J8" s="39" t="s">
        <v>105</v>
      </c>
      <c r="L8" s="42">
        <v>2.9</v>
      </c>
      <c r="M8" s="42" t="s">
        <v>109</v>
      </c>
      <c r="N8" s="46">
        <v>28.65</v>
      </c>
      <c r="O8" s="46" t="s">
        <v>196</v>
      </c>
    </row>
    <row r="9" spans="1:15" x14ac:dyDescent="0.25">
      <c r="A9" s="28">
        <v>8</v>
      </c>
      <c r="B9" s="29" t="s">
        <v>0</v>
      </c>
      <c r="C9" s="29">
        <v>2</v>
      </c>
      <c r="D9" s="29" t="s">
        <v>25</v>
      </c>
      <c r="E9" s="29" t="s">
        <v>26</v>
      </c>
      <c r="F9" s="29" t="s">
        <v>27</v>
      </c>
      <c r="G9" s="31" t="s">
        <v>28</v>
      </c>
      <c r="H9" s="32">
        <v>3.5</v>
      </c>
      <c r="I9" s="32">
        <f t="shared" si="0"/>
        <v>7</v>
      </c>
      <c r="J9" s="39" t="s">
        <v>105</v>
      </c>
      <c r="L9" s="42">
        <v>7</v>
      </c>
      <c r="M9" s="42" t="s">
        <v>109</v>
      </c>
      <c r="N9" s="45">
        <f xml:space="preserve"> SUM(L20:L22) + L18 +L32 +L36 +L37</f>
        <v>105.15</v>
      </c>
      <c r="O9" s="46" t="s">
        <v>203</v>
      </c>
    </row>
    <row r="10" spans="1:15" x14ac:dyDescent="0.25">
      <c r="A10" s="22">
        <v>9</v>
      </c>
      <c r="B10" s="23" t="s">
        <v>0</v>
      </c>
      <c r="C10" s="23">
        <v>3</v>
      </c>
      <c r="D10" s="23" t="s">
        <v>29</v>
      </c>
      <c r="E10" s="23" t="s">
        <v>30</v>
      </c>
      <c r="F10" s="23" t="s">
        <v>31</v>
      </c>
      <c r="G10" s="25" t="s">
        <v>32</v>
      </c>
      <c r="H10" s="26">
        <v>0.27</v>
      </c>
      <c r="I10" s="27">
        <f t="shared" si="0"/>
        <v>0.81</v>
      </c>
      <c r="J10" s="39" t="s">
        <v>105</v>
      </c>
      <c r="L10" s="42">
        <v>0.81</v>
      </c>
      <c r="M10" s="42" t="s">
        <v>109</v>
      </c>
      <c r="N10" s="46">
        <v>20.62</v>
      </c>
      <c r="O10" s="46" t="s">
        <v>197</v>
      </c>
    </row>
    <row r="11" spans="1:15" x14ac:dyDescent="0.25">
      <c r="A11" s="28">
        <v>10</v>
      </c>
      <c r="B11" s="29" t="s">
        <v>0</v>
      </c>
      <c r="C11" s="29">
        <v>2</v>
      </c>
      <c r="D11" s="29" t="s">
        <v>33</v>
      </c>
      <c r="E11" s="29" t="s">
        <v>34</v>
      </c>
      <c r="F11" s="29" t="s">
        <v>35</v>
      </c>
      <c r="G11" s="31" t="s">
        <v>36</v>
      </c>
      <c r="H11" s="32">
        <v>2.25</v>
      </c>
      <c r="I11" s="32">
        <f t="shared" si="0"/>
        <v>4.5</v>
      </c>
      <c r="J11" s="39" t="s">
        <v>105</v>
      </c>
      <c r="L11" s="42">
        <v>4.5</v>
      </c>
      <c r="M11" s="42" t="s">
        <v>109</v>
      </c>
      <c r="N11" s="46">
        <f>SUM(N5:N10)</f>
        <v>336.27929999999998</v>
      </c>
      <c r="O11" s="46" t="s">
        <v>83</v>
      </c>
    </row>
    <row r="12" spans="1:15" x14ac:dyDescent="0.25">
      <c r="A12" s="22">
        <v>11</v>
      </c>
      <c r="B12" s="23" t="s">
        <v>0</v>
      </c>
      <c r="C12" s="23">
        <v>2</v>
      </c>
      <c r="D12" s="23" t="s">
        <v>46</v>
      </c>
      <c r="E12" s="23">
        <v>997</v>
      </c>
      <c r="F12" s="23" t="s">
        <v>47</v>
      </c>
      <c r="G12" s="25" t="s">
        <v>48</v>
      </c>
      <c r="H12" s="26">
        <v>10.79</v>
      </c>
      <c r="I12" s="27">
        <f>H12*C12</f>
        <v>21.58</v>
      </c>
      <c r="J12" s="39" t="s">
        <v>105</v>
      </c>
      <c r="L12" s="42">
        <v>21.58</v>
      </c>
      <c r="M12" s="42" t="s">
        <v>110</v>
      </c>
    </row>
    <row r="13" spans="1:15" x14ac:dyDescent="0.25">
      <c r="A13" s="28">
        <v>12</v>
      </c>
      <c r="B13" s="29" t="s">
        <v>0</v>
      </c>
      <c r="C13" s="29">
        <v>5</v>
      </c>
      <c r="D13" s="29" t="s">
        <v>49</v>
      </c>
      <c r="E13" s="29" t="s">
        <v>50</v>
      </c>
      <c r="F13" s="29" t="s">
        <v>51</v>
      </c>
      <c r="G13" s="31" t="s">
        <v>50</v>
      </c>
      <c r="H13" s="32">
        <v>0.55000000000000004</v>
      </c>
      <c r="I13" s="35">
        <f>H13*C13</f>
        <v>2.75</v>
      </c>
      <c r="J13" s="39" t="s">
        <v>105</v>
      </c>
      <c r="L13" s="42">
        <v>2.75</v>
      </c>
      <c r="M13" s="42" t="s">
        <v>109</v>
      </c>
    </row>
    <row r="14" spans="1:15" x14ac:dyDescent="0.25">
      <c r="A14" s="22">
        <v>13</v>
      </c>
      <c r="B14" s="23" t="s">
        <v>0</v>
      </c>
      <c r="C14" s="23">
        <v>5</v>
      </c>
      <c r="D14" s="23" t="s">
        <v>52</v>
      </c>
      <c r="E14" s="23" t="s">
        <v>53</v>
      </c>
      <c r="F14" s="23" t="s">
        <v>54</v>
      </c>
      <c r="G14" s="25" t="s">
        <v>55</v>
      </c>
      <c r="H14" s="26">
        <v>0.15</v>
      </c>
      <c r="I14" s="27">
        <f t="shared" ref="I14:I36" si="1">H14*C14</f>
        <v>0.75</v>
      </c>
      <c r="J14" s="39" t="s">
        <v>105</v>
      </c>
      <c r="L14" s="42">
        <v>0.75</v>
      </c>
      <c r="M14" s="42" t="s">
        <v>109</v>
      </c>
    </row>
    <row r="15" spans="1:15" x14ac:dyDescent="0.25">
      <c r="A15" s="28">
        <v>14</v>
      </c>
      <c r="B15" s="29" t="s">
        <v>0</v>
      </c>
      <c r="C15" s="29">
        <v>10</v>
      </c>
      <c r="D15" s="29" t="s">
        <v>56</v>
      </c>
      <c r="E15" s="29" t="s">
        <v>57</v>
      </c>
      <c r="F15" s="29" t="s">
        <v>58</v>
      </c>
      <c r="G15" s="31" t="s">
        <v>59</v>
      </c>
      <c r="H15" s="32">
        <v>1.7000000000000001E-2</v>
      </c>
      <c r="I15" s="32">
        <f t="shared" si="1"/>
        <v>0.17</v>
      </c>
      <c r="J15" s="39" t="s">
        <v>105</v>
      </c>
      <c r="L15" s="42">
        <v>0.17</v>
      </c>
      <c r="M15" s="42" t="s">
        <v>109</v>
      </c>
    </row>
    <row r="16" spans="1:15" x14ac:dyDescent="0.25">
      <c r="A16" s="22">
        <v>15</v>
      </c>
      <c r="B16" s="23" t="s">
        <v>0</v>
      </c>
      <c r="C16" s="23">
        <v>10</v>
      </c>
      <c r="D16" s="23" t="s">
        <v>60</v>
      </c>
      <c r="E16" s="23" t="s">
        <v>61</v>
      </c>
      <c r="F16" s="23" t="s">
        <v>63</v>
      </c>
      <c r="G16" s="25" t="s">
        <v>62</v>
      </c>
      <c r="H16" s="26">
        <v>4.8000000000000001E-2</v>
      </c>
      <c r="I16" s="27">
        <f t="shared" si="1"/>
        <v>0.48</v>
      </c>
      <c r="J16" s="39" t="s">
        <v>105</v>
      </c>
      <c r="L16" s="42">
        <v>0.48</v>
      </c>
      <c r="M16" s="42" t="s">
        <v>109</v>
      </c>
    </row>
    <row r="17" spans="1:13" x14ac:dyDescent="0.25">
      <c r="A17" s="36">
        <v>16</v>
      </c>
      <c r="B17" s="37" t="s">
        <v>72</v>
      </c>
      <c r="C17" s="37">
        <v>1</v>
      </c>
      <c r="D17" s="29" t="s">
        <v>64</v>
      </c>
      <c r="E17" s="29"/>
      <c r="F17" s="29" t="s">
        <v>65</v>
      </c>
      <c r="G17" s="31" t="s">
        <v>66</v>
      </c>
      <c r="H17" s="32">
        <v>28.65</v>
      </c>
      <c r="I17" s="32">
        <f t="shared" si="1"/>
        <v>28.65</v>
      </c>
      <c r="J17" s="39" t="s">
        <v>105</v>
      </c>
      <c r="L17" s="42">
        <v>28.65</v>
      </c>
      <c r="M17" s="42" t="s">
        <v>111</v>
      </c>
    </row>
    <row r="18" spans="1:13" x14ac:dyDescent="0.25">
      <c r="A18" s="22">
        <v>17</v>
      </c>
      <c r="B18" s="23" t="s">
        <v>72</v>
      </c>
      <c r="C18" s="23">
        <v>1</v>
      </c>
      <c r="D18" s="23" t="s">
        <v>67</v>
      </c>
      <c r="E18" s="23"/>
      <c r="F18" s="23" t="s">
        <v>68</v>
      </c>
      <c r="G18" s="25" t="s">
        <v>103</v>
      </c>
      <c r="H18" s="26">
        <v>25.99</v>
      </c>
      <c r="I18" s="27">
        <f t="shared" si="1"/>
        <v>25.99</v>
      </c>
      <c r="J18" s="39" t="s">
        <v>105</v>
      </c>
      <c r="L18" s="42">
        <v>25.99</v>
      </c>
      <c r="M18" s="42" t="s">
        <v>112</v>
      </c>
    </row>
    <row r="19" spans="1:13" x14ac:dyDescent="0.25">
      <c r="A19" s="36">
        <v>18</v>
      </c>
      <c r="B19" s="37" t="s">
        <v>72</v>
      </c>
      <c r="C19" s="37">
        <v>1</v>
      </c>
      <c r="D19" s="29" t="s">
        <v>69</v>
      </c>
      <c r="E19" s="29"/>
      <c r="F19" s="29" t="s">
        <v>70</v>
      </c>
      <c r="G19" s="31" t="s">
        <v>71</v>
      </c>
      <c r="H19" s="32">
        <v>20.62</v>
      </c>
      <c r="I19" s="32">
        <f t="shared" si="1"/>
        <v>20.62</v>
      </c>
      <c r="J19" s="39" t="s">
        <v>105</v>
      </c>
      <c r="L19" s="42">
        <v>20.62</v>
      </c>
      <c r="M19" s="42" t="s">
        <v>113</v>
      </c>
    </row>
    <row r="20" spans="1:13" x14ac:dyDescent="0.25">
      <c r="A20" s="22">
        <v>19</v>
      </c>
      <c r="B20" s="23" t="s">
        <v>72</v>
      </c>
      <c r="C20" s="23">
        <v>5</v>
      </c>
      <c r="D20" s="23" t="s">
        <v>74</v>
      </c>
      <c r="E20" s="23"/>
      <c r="F20" s="23" t="s">
        <v>75</v>
      </c>
      <c r="G20" s="25" t="s">
        <v>73</v>
      </c>
      <c r="H20" s="26">
        <v>2.4</v>
      </c>
      <c r="I20" s="27">
        <f t="shared" si="1"/>
        <v>12</v>
      </c>
      <c r="J20" s="39" t="s">
        <v>105</v>
      </c>
      <c r="L20" s="42">
        <v>12</v>
      </c>
      <c r="M20" s="42" t="s">
        <v>112</v>
      </c>
    </row>
    <row r="21" spans="1:13" x14ac:dyDescent="0.25">
      <c r="A21" s="36">
        <v>20</v>
      </c>
      <c r="B21" s="37" t="s">
        <v>72</v>
      </c>
      <c r="C21" s="37">
        <v>6</v>
      </c>
      <c r="D21" s="29" t="s">
        <v>77</v>
      </c>
      <c r="E21" s="29" t="s">
        <v>78</v>
      </c>
      <c r="F21" s="29" t="s">
        <v>79</v>
      </c>
      <c r="G21" s="31" t="s">
        <v>76</v>
      </c>
      <c r="H21" s="32">
        <v>1.27</v>
      </c>
      <c r="I21" s="32">
        <f t="shared" si="1"/>
        <v>7.62</v>
      </c>
      <c r="J21" s="39" t="s">
        <v>105</v>
      </c>
      <c r="L21" s="42">
        <v>7.62</v>
      </c>
      <c r="M21" s="42" t="s">
        <v>112</v>
      </c>
    </row>
    <row r="22" spans="1:13" x14ac:dyDescent="0.25">
      <c r="A22" s="22">
        <v>21</v>
      </c>
      <c r="B22" s="23" t="s">
        <v>72</v>
      </c>
      <c r="C22" s="23">
        <v>1</v>
      </c>
      <c r="D22" s="23"/>
      <c r="E22" s="23" t="s">
        <v>81</v>
      </c>
      <c r="F22" s="23" t="s">
        <v>82</v>
      </c>
      <c r="G22" s="25" t="s">
        <v>80</v>
      </c>
      <c r="H22" s="26">
        <v>12.95</v>
      </c>
      <c r="I22" s="27">
        <f t="shared" si="1"/>
        <v>12.95</v>
      </c>
      <c r="J22" s="39" t="s">
        <v>105</v>
      </c>
      <c r="L22" s="42">
        <v>12.95</v>
      </c>
      <c r="M22" s="42" t="s">
        <v>112</v>
      </c>
    </row>
    <row r="23" spans="1:13" x14ac:dyDescent="0.25">
      <c r="A23" s="36">
        <v>22</v>
      </c>
      <c r="B23" s="37" t="s">
        <v>84</v>
      </c>
      <c r="C23" s="37">
        <v>200</v>
      </c>
      <c r="D23" s="29" t="s">
        <v>86</v>
      </c>
      <c r="E23" s="29"/>
      <c r="F23" s="29" t="s">
        <v>85</v>
      </c>
      <c r="G23" s="31"/>
      <c r="H23" s="32">
        <v>0.26</v>
      </c>
      <c r="I23" s="32">
        <f t="shared" si="1"/>
        <v>52</v>
      </c>
      <c r="J23" s="39" t="s">
        <v>105</v>
      </c>
      <c r="L23" s="42">
        <v>52</v>
      </c>
      <c r="M23" s="42" t="s">
        <v>114</v>
      </c>
    </row>
    <row r="24" spans="1:13" x14ac:dyDescent="0.25">
      <c r="A24" s="22">
        <v>23</v>
      </c>
      <c r="B24" s="23" t="s">
        <v>84</v>
      </c>
      <c r="C24" s="23">
        <v>3</v>
      </c>
      <c r="D24" s="23" t="s">
        <v>95</v>
      </c>
      <c r="E24" s="23"/>
      <c r="F24" s="23" t="s">
        <v>87</v>
      </c>
      <c r="G24" s="25" t="s">
        <v>102</v>
      </c>
      <c r="H24" s="26">
        <v>1.31</v>
      </c>
      <c r="I24" s="27">
        <f t="shared" si="1"/>
        <v>3.93</v>
      </c>
      <c r="J24" s="39" t="s">
        <v>105</v>
      </c>
      <c r="L24" s="42">
        <v>3.93</v>
      </c>
      <c r="M24" s="42" t="s">
        <v>114</v>
      </c>
    </row>
    <row r="25" spans="1:13" x14ac:dyDescent="0.25">
      <c r="A25" s="36">
        <v>24</v>
      </c>
      <c r="B25" s="37" t="s">
        <v>84</v>
      </c>
      <c r="C25" s="37">
        <v>1</v>
      </c>
      <c r="D25" s="29" t="s">
        <v>96</v>
      </c>
      <c r="E25" s="29"/>
      <c r="F25" s="29" t="s">
        <v>88</v>
      </c>
      <c r="G25" s="31" t="s">
        <v>102</v>
      </c>
      <c r="H25" s="32">
        <v>0.60199999999999998</v>
      </c>
      <c r="I25" s="32">
        <f t="shared" si="1"/>
        <v>0.60199999999999998</v>
      </c>
      <c r="J25" s="39" t="s">
        <v>105</v>
      </c>
      <c r="L25" s="42">
        <v>0.60199999999999998</v>
      </c>
      <c r="M25" s="42" t="s">
        <v>114</v>
      </c>
    </row>
    <row r="26" spans="1:13" x14ac:dyDescent="0.25">
      <c r="A26" s="22">
        <v>25</v>
      </c>
      <c r="B26" s="23" t="s">
        <v>84</v>
      </c>
      <c r="C26" s="23">
        <v>1</v>
      </c>
      <c r="D26" s="23" t="s">
        <v>97</v>
      </c>
      <c r="E26" s="23"/>
      <c r="F26" s="23" t="s">
        <v>89</v>
      </c>
      <c r="G26" s="25" t="s">
        <v>102</v>
      </c>
      <c r="H26" s="26">
        <v>6.8730000000000002</v>
      </c>
      <c r="I26" s="27">
        <f t="shared" si="1"/>
        <v>6.8730000000000002</v>
      </c>
      <c r="J26" s="39" t="s">
        <v>105</v>
      </c>
      <c r="L26" s="42">
        <v>6.8730000000000002</v>
      </c>
      <c r="M26" s="42" t="s">
        <v>114</v>
      </c>
    </row>
    <row r="27" spans="1:13" x14ac:dyDescent="0.25">
      <c r="A27" s="36">
        <v>26</v>
      </c>
      <c r="B27" s="37" t="s">
        <v>84</v>
      </c>
      <c r="C27" s="37">
        <v>5</v>
      </c>
      <c r="D27" s="29" t="s">
        <v>98</v>
      </c>
      <c r="E27" s="29"/>
      <c r="F27" s="29" t="s">
        <v>90</v>
      </c>
      <c r="G27" s="31" t="s">
        <v>102</v>
      </c>
      <c r="H27" s="32">
        <v>1.0820000000000001</v>
      </c>
      <c r="I27" s="32">
        <f t="shared" si="1"/>
        <v>5.41</v>
      </c>
      <c r="J27" s="39" t="s">
        <v>105</v>
      </c>
      <c r="L27" s="42">
        <v>5.41</v>
      </c>
      <c r="M27" s="42" t="s">
        <v>114</v>
      </c>
    </row>
    <row r="28" spans="1:13" x14ac:dyDescent="0.25">
      <c r="A28" s="22">
        <v>27</v>
      </c>
      <c r="B28" s="23" t="s">
        <v>84</v>
      </c>
      <c r="C28" s="23">
        <v>10</v>
      </c>
      <c r="D28" s="23" t="s">
        <v>99</v>
      </c>
      <c r="E28" s="23"/>
      <c r="F28" s="23" t="s">
        <v>91</v>
      </c>
      <c r="G28" s="25" t="s">
        <v>102</v>
      </c>
      <c r="H28" s="26">
        <v>1.1950000000000001</v>
      </c>
      <c r="I28" s="27">
        <f t="shared" si="1"/>
        <v>11.950000000000001</v>
      </c>
      <c r="J28" s="39" t="s">
        <v>105</v>
      </c>
      <c r="L28" s="42">
        <v>11.950000000000001</v>
      </c>
      <c r="M28" s="42" t="s">
        <v>114</v>
      </c>
    </row>
    <row r="29" spans="1:13" x14ac:dyDescent="0.25">
      <c r="A29" s="36">
        <v>28</v>
      </c>
      <c r="B29" s="37" t="s">
        <v>84</v>
      </c>
      <c r="C29" s="37">
        <v>1</v>
      </c>
      <c r="D29" s="29">
        <v>42315</v>
      </c>
      <c r="E29" s="29"/>
      <c r="F29" s="29" t="s">
        <v>92</v>
      </c>
      <c r="G29" s="31" t="s">
        <v>102</v>
      </c>
      <c r="H29" s="32">
        <v>1.5333000000000001</v>
      </c>
      <c r="I29" s="32">
        <f t="shared" si="1"/>
        <v>1.5333000000000001</v>
      </c>
      <c r="J29" s="39" t="s">
        <v>105</v>
      </c>
      <c r="L29" s="42">
        <v>1.5333000000000001</v>
      </c>
      <c r="M29" s="42" t="s">
        <v>114</v>
      </c>
    </row>
    <row r="30" spans="1:13" x14ac:dyDescent="0.25">
      <c r="A30" s="22">
        <v>29</v>
      </c>
      <c r="B30" s="23" t="s">
        <v>84</v>
      </c>
      <c r="C30" s="23">
        <v>2</v>
      </c>
      <c r="D30" s="23" t="s">
        <v>100</v>
      </c>
      <c r="E30" s="23"/>
      <c r="F30" s="23" t="s">
        <v>93</v>
      </c>
      <c r="G30" s="25" t="s">
        <v>102</v>
      </c>
      <c r="H30" s="26">
        <v>2.1890000000000001</v>
      </c>
      <c r="I30" s="27">
        <f t="shared" si="1"/>
        <v>4.3780000000000001</v>
      </c>
      <c r="J30" s="39" t="s">
        <v>105</v>
      </c>
      <c r="L30" s="42">
        <v>4.3780000000000001</v>
      </c>
      <c r="M30" s="42" t="s">
        <v>114</v>
      </c>
    </row>
    <row r="31" spans="1:13" x14ac:dyDescent="0.25">
      <c r="A31" s="36">
        <v>30</v>
      </c>
      <c r="B31" s="37" t="s">
        <v>84</v>
      </c>
      <c r="C31" s="37">
        <v>1</v>
      </c>
      <c r="D31" s="29" t="s">
        <v>101</v>
      </c>
      <c r="E31" s="29"/>
      <c r="F31" s="29" t="s">
        <v>94</v>
      </c>
      <c r="G31" s="31" t="s">
        <v>102</v>
      </c>
      <c r="H31" s="32">
        <v>5.59</v>
      </c>
      <c r="I31" s="32">
        <f t="shared" si="1"/>
        <v>5.59</v>
      </c>
      <c r="J31" s="39" t="s">
        <v>105</v>
      </c>
      <c r="L31" s="42">
        <v>5.59</v>
      </c>
      <c r="M31" s="42" t="s">
        <v>114</v>
      </c>
    </row>
    <row r="32" spans="1:13" x14ac:dyDescent="0.25">
      <c r="A32" s="22">
        <v>31</v>
      </c>
      <c r="B32" s="23" t="s">
        <v>72</v>
      </c>
      <c r="C32" s="23">
        <v>1</v>
      </c>
      <c r="D32" s="23" t="s">
        <v>107</v>
      </c>
      <c r="E32" s="23"/>
      <c r="F32" s="23" t="s">
        <v>108</v>
      </c>
      <c r="G32" s="25" t="s">
        <v>106</v>
      </c>
      <c r="H32" s="26">
        <v>9.59</v>
      </c>
      <c r="I32" s="27">
        <f t="shared" si="1"/>
        <v>9.59</v>
      </c>
      <c r="J32" s="39" t="s">
        <v>105</v>
      </c>
      <c r="L32" s="42">
        <v>9.59</v>
      </c>
      <c r="M32" s="42" t="s">
        <v>112</v>
      </c>
    </row>
    <row r="33" spans="1:13" x14ac:dyDescent="0.25">
      <c r="A33" s="36">
        <v>32</v>
      </c>
      <c r="B33" s="37" t="s">
        <v>0</v>
      </c>
      <c r="C33" s="37">
        <v>8</v>
      </c>
      <c r="D33" s="29" t="s">
        <v>1</v>
      </c>
      <c r="E33" s="29">
        <v>691137710002</v>
      </c>
      <c r="F33" s="29" t="s">
        <v>2</v>
      </c>
      <c r="G33" s="31" t="s">
        <v>3</v>
      </c>
      <c r="H33" s="32">
        <v>0.497</v>
      </c>
      <c r="I33" s="32">
        <f t="shared" si="1"/>
        <v>3.976</v>
      </c>
      <c r="J33" s="39" t="s">
        <v>105</v>
      </c>
      <c r="L33" s="42">
        <v>3.98</v>
      </c>
      <c r="M33" s="42" t="s">
        <v>109</v>
      </c>
    </row>
    <row r="34" spans="1:13" x14ac:dyDescent="0.25">
      <c r="A34" s="22">
        <v>33</v>
      </c>
      <c r="B34" s="23" t="s">
        <v>0</v>
      </c>
      <c r="C34" s="23">
        <v>10</v>
      </c>
      <c r="D34" s="23" t="s">
        <v>4</v>
      </c>
      <c r="E34" s="23">
        <v>691137710003</v>
      </c>
      <c r="F34" s="23" t="s">
        <v>5</v>
      </c>
      <c r="G34" s="25" t="s">
        <v>6</v>
      </c>
      <c r="H34" s="26">
        <v>0.77</v>
      </c>
      <c r="I34" s="27">
        <f t="shared" si="1"/>
        <v>7.7</v>
      </c>
      <c r="J34" s="39" t="s">
        <v>105</v>
      </c>
      <c r="L34" s="42">
        <v>7.7</v>
      </c>
      <c r="M34" s="42" t="s">
        <v>109</v>
      </c>
    </row>
    <row r="35" spans="1:13" x14ac:dyDescent="0.25">
      <c r="A35" s="36">
        <v>34</v>
      </c>
      <c r="B35" s="37" t="s">
        <v>0</v>
      </c>
      <c r="C35" s="37">
        <v>15</v>
      </c>
      <c r="D35" s="29" t="s">
        <v>14</v>
      </c>
      <c r="E35" s="29">
        <v>885012207045</v>
      </c>
      <c r="F35" s="29" t="s">
        <v>15</v>
      </c>
      <c r="G35" s="31" t="s">
        <v>16</v>
      </c>
      <c r="H35" s="32">
        <v>0.1</v>
      </c>
      <c r="I35" s="32">
        <f t="shared" si="1"/>
        <v>1.5</v>
      </c>
      <c r="J35" s="39" t="s">
        <v>105</v>
      </c>
      <c r="L35" s="42">
        <v>1.5</v>
      </c>
      <c r="M35" s="42" t="s">
        <v>109</v>
      </c>
    </row>
    <row r="36" spans="1:13" x14ac:dyDescent="0.25">
      <c r="A36" s="22">
        <v>35</v>
      </c>
      <c r="B36" s="23" t="s">
        <v>115</v>
      </c>
      <c r="C36" s="23">
        <v>1</v>
      </c>
      <c r="D36" s="23"/>
      <c r="E36" s="23"/>
      <c r="F36" s="23" t="s">
        <v>116</v>
      </c>
      <c r="G36" s="25"/>
      <c r="H36" s="26">
        <v>17</v>
      </c>
      <c r="I36" s="27">
        <f t="shared" si="1"/>
        <v>17</v>
      </c>
      <c r="J36" s="39" t="s">
        <v>105</v>
      </c>
      <c r="L36" s="42">
        <v>17</v>
      </c>
      <c r="M36" s="42" t="s">
        <v>112</v>
      </c>
    </row>
    <row r="37" spans="1:13" x14ac:dyDescent="0.25">
      <c r="A37" s="36">
        <v>36</v>
      </c>
      <c r="B37" s="37" t="s">
        <v>152</v>
      </c>
      <c r="C37" s="37">
        <v>1</v>
      </c>
      <c r="D37" s="29"/>
      <c r="E37" s="29"/>
      <c r="F37" s="29" t="s">
        <v>198</v>
      </c>
      <c r="G37" s="31"/>
      <c r="H37" s="32">
        <v>20</v>
      </c>
      <c r="I37" s="32">
        <f>H37*C37</f>
        <v>20</v>
      </c>
      <c r="J37" s="39" t="s">
        <v>105</v>
      </c>
      <c r="L37" s="43">
        <v>20</v>
      </c>
      <c r="M37" s="42" t="s">
        <v>112</v>
      </c>
    </row>
    <row r="38" spans="1:13" x14ac:dyDescent="0.25">
      <c r="A38" s="22">
        <v>37</v>
      </c>
      <c r="B38" s="23" t="s">
        <v>199</v>
      </c>
      <c r="C38" s="23">
        <v>1</v>
      </c>
      <c r="D38" s="23"/>
      <c r="E38" s="23"/>
      <c r="F38" s="23" t="s">
        <v>200</v>
      </c>
      <c r="G38" s="25"/>
      <c r="H38" s="26">
        <v>12.77</v>
      </c>
      <c r="I38" s="27">
        <f>H38*C38</f>
        <v>12.77</v>
      </c>
      <c r="J38" s="39" t="s">
        <v>105</v>
      </c>
      <c r="L38" s="44">
        <v>12.77</v>
      </c>
      <c r="M38" s="42" t="s">
        <v>201</v>
      </c>
    </row>
    <row r="39" spans="1:13" ht="27.75" customHeight="1" x14ac:dyDescent="0.25">
      <c r="A39" s="38"/>
      <c r="B39" s="38"/>
      <c r="C39" s="38"/>
      <c r="D39" s="38"/>
      <c r="E39" s="38"/>
      <c r="F39" s="38"/>
      <c r="G39" s="38"/>
      <c r="H39" s="40" t="s">
        <v>83</v>
      </c>
      <c r="I39" s="41">
        <f>SUM(I2:I38)</f>
        <v>336.2752999999999</v>
      </c>
      <c r="J39" s="38"/>
    </row>
  </sheetData>
  <hyperlinks>
    <hyperlink ref="G2" r:id="rId1" display="https://www.digikey.ca/en/products/detail/w%C3%BCrth-elektronik/691137710002/6644051?msockid=3b3084631b956a9728fb92091abe6b19" xr:uid="{4539C2CE-A909-4F8E-8998-3B5ED0A69135}"/>
    <hyperlink ref="G3" r:id="rId2" display="https://www.digikey.ca/en/products/detail/w%C3%BCrth-elektronik/691137710003/6644052?s=N4IgTCBcDaIGwE4CMSDMB2dSAMvUgF0BfIA" xr:uid="{F171716C-A035-450C-9720-E83F7B645131}"/>
    <hyperlink ref="G4" r:id="rId3" display="https://www.digikey.ca/en/products/detail/w%C3%BCrth-elektronik/691137710004/6644053?s=N4IgTCBcDaIGwE4CMSDMB2dSAMuAsIAugL5A" xr:uid="{7DB894BE-E086-41E2-9802-A8E3109F8508}"/>
    <hyperlink ref="G5" r:id="rId4" display="https://www.digikey.ca/en/products/detail/panasonic-electronic-components/EEE-FT1E220AR/2652034?s=N4IgTCBcDaIKIILQDEAqBGOYwAYCCASiALoC%2BQA" xr:uid="{3CF1A2BA-6C58-415D-8015-896E628373C0}"/>
    <hyperlink ref="G6" r:id="rId5" display="https://www.digikey.ca/en/products/detail/w%C3%BCrth-elektronik/885012207045/5453900?s=N4IgTCBcDaIBxwKwAYCMYzIOzICyJAF0BfIA" xr:uid="{F9814AFB-6CC1-4463-8024-50F3483151AA}"/>
    <hyperlink ref="G7" r:id="rId6" display="https://www.digikey.ca/en/products/detail/murata-electronics/GRM21BR61E106KA73K/4905532" xr:uid="{4F6925FD-F3EE-42DF-A4F1-A860DE7F6FA5}"/>
    <hyperlink ref="G8" r:id="rId7" display="https://www.digikey.ca/en/products/detail/panasonic-electronic-components/EEE-FT1E680AR/2652037?s=N4IgTCBcDaIKIILQDEAqBGOA2AHABgEEAlEAXQF8g" xr:uid="{A1BC33EC-1F7D-40C3-BB26-0118F148DE46}"/>
    <hyperlink ref="G9" r:id="rId8" display="https://www.digikey.ca/en/products/detail/coilcraft/DO5022P-333MLD/21380863?s=N4IgTCBcDaICYHsCsAGMYAOBaAzHgtgDZwgC6AvkA" xr:uid="{C0A55BF7-AB3D-4462-ACD0-52EF8BE92BF3}"/>
    <hyperlink ref="G10" r:id="rId9" display="https://www.digikey.ca/en/products/detail/diodes-incorporated/1N5819HW-7-F/814970" xr:uid="{F1F8CBDA-BC7B-42A8-8EA7-B30C12224434}"/>
    <hyperlink ref="G11" r:id="rId10" display="https://www.digikey.ca/en/products/detail/onsemi/LM2575D2T-5G/1476689?s=N4IgTCBcDaIDIFkwFYDsyAiYAqBaZA4iALoC%2BQA" xr:uid="{6928271E-AE88-44D3-B059-688F23250994}"/>
    <hyperlink ref="G12" r:id="rId11" xr:uid="{1B0026CD-6B39-462D-9A9F-D396CFB1FB8B}"/>
    <hyperlink ref="G13" r:id="rId12" xr:uid="{BE0F19E2-EE42-401C-8D95-7F61B4257735}"/>
    <hyperlink ref="G14" r:id="rId13" xr:uid="{AC93D649-45B2-469C-A696-B99373806913}"/>
    <hyperlink ref="G15" r:id="rId14" xr:uid="{B12841CF-6D5A-4592-80B9-65B9A85A5209}"/>
    <hyperlink ref="G16" r:id="rId15" xr:uid="{B27FAF8A-834D-4572-ABFC-094561A4D81B}"/>
    <hyperlink ref="G17" r:id="rId16" display="https://www.amazon.ca/ML7-12-BATTERY-Mighty-Battery-product/dp/B00K8V30D0/ref=asc_df_B00K8V30D0?mcid=a0aef0a9f34b3dde960c164a1b2b6cc3&amp;tag=googlemobshop-20&amp;linkCode=df0&amp;hvadid=706827474158&amp;hvpos=&amp;hvnetw=g&amp;hvrand=4249382100706761581&amp;hvpone=&amp;hvptwo=&amp;hvqmt=&amp;hvdev=m&amp;hvdvcmdl=&amp;hvlocint=&amp;hvlocphy=9001593&amp;hvtargid=pla-385157099023&amp;hvocijid=4249382100706761581-B00K8V30D0-&amp;hvexpln=0&amp;gad_source=1&amp;th=1" xr:uid="{94C5C49E-FAAE-43D0-BD78-195E8DE737CB}"/>
    <hyperlink ref="G19" r:id="rId17" display="https://www.amazon.ca/Waterproof-Controller-Lead-acid-Charging-Discharging/dp/B00XTQ76WW?" xr:uid="{44FAB0A3-288C-42DF-B35A-F0CA82BA299F}"/>
    <hyperlink ref="G20" r:id="rId18" display="https://www.amazon.ca/dp/B0CCXZLNBV/ref=twister_B0BZKNBT1B?_encoding=UTF8&amp;th=1" xr:uid="{2F920AF6-2853-47A2-B36E-DB8739F8FA97}"/>
    <hyperlink ref="G21" r:id="rId19" display="https://www.amazon.com/DaierTek-Silver-Momentary-Button-Waterproof/dp/B08R9P9DFC?th=1" xr:uid="{822E5412-3798-42C6-A33E-8D4869CB8C40}"/>
    <hyperlink ref="G22" r:id="rId20" display="https://www.amazon.ca/Freenove-Display-Compatible-Arduino-Raspberry/dp/B0B76YGDV4?th=1" xr:uid="{7C15907F-18AB-43F6-A55B-6E357EA88223}"/>
    <hyperlink ref="G24" r:id="rId21" display="https://www.siteone.ca/en/;jsessionid=86E28C81CC75DD3529D5FBFA11A62021.accstorefront-6f58c7588b-7ccwg" xr:uid="{8A656542-4FF7-4484-8759-107DFFA5A514}"/>
    <hyperlink ref="G25:G31" r:id="rId22" display="https://www.siteone.ca/en/;jsessionid=86E28C81CC75DD3529D5FBFA11A62021.accstorefront-6f58c7588b-7ccwg" xr:uid="{9D29E13F-E060-4585-B253-3DAFD6114E16}"/>
    <hyperlink ref="G32" r:id="rId23" display="https://www.amazon.ca/DaierTek-125VAC-Waterproof-Automotive-Aircraft/dp/B07T6YNRZS/ref=sr_1_44?dib=eyJ2IjoiMSJ9.n4Poc2_waASKGL3Xwl6fhGS5ZLF6FRktj6h8RNFGW10_cBQ-WAbwohhfJ7h5HJ98clzQE3B26_TJ4jTNjU_7aX0AqgY84E8POWzj8O3bpRL-EjnPD_tMBoT2xqnbLKkjEcYgyGAfpxMkxySwL0np_iI9zJJJF04jxk6esv91o-KkYyj0ALW7OeLKvmUfvK13PkT-aBBEbDqUOVh0goc30TOSA10rN6LFgV4vrz5GvtOl5am-RWDb8CfdwTwB59XifFjHuDCvwRhuB9zYZLMkd_XT1DO1SXIJhjHxLf590rA.RzB5jtzR_zNtx1qjmgmu6rvTtv-FI613M2elEtg63e4&amp;dib_tag=se&amp;keywords=waterproof%2Bswitch&amp;qid=1759945580&amp;sr=8-44&amp;th=1" xr:uid="{E32D3846-F718-430D-815F-DA7B30F33DA4}"/>
    <hyperlink ref="G34" r:id="rId24" display="https://www.digikey.ca/en/products/detail/w%C3%BCrth-elektronik/691137710003/6644052?s=N4IgTCBcDaIGwE4CMSDMB2dSAMvUgF0BfIA" xr:uid="{0AC2F366-0E4B-4712-B795-309F1BABEAF1}"/>
    <hyperlink ref="G35" r:id="rId25" display="https://www.digikey.ca/en/products/detail/w%C3%BCrth-elektronik/885012207045/5453900?s=N4IgTCBcDaIBxwKwAYCMYzIOzICyJAF0BfIA" xr:uid="{59CBA2D0-4964-4915-A7E5-0D40992181DC}"/>
    <hyperlink ref="G33" r:id="rId26" display="https://www.digikey.ca/en/products/detail/w%C3%BCrth-elektronik/691137710002/6644051?msockid=3b3084631b956a9728fb92091abe6b19" xr:uid="{71D1AC38-3EE0-4527-849F-C4E3687AEC65}"/>
  </hyperlinks>
  <pageMargins left="0.7" right="0.7" top="0.75" bottom="0.75" header="0.3" footer="0.3"/>
  <pageSetup orientation="portrait" r:id="rId27"/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170E0-D0C6-4DF1-8B37-616E143996E3}">
  <dimension ref="A1:P43"/>
  <sheetViews>
    <sheetView workbookViewId="0">
      <selection activeCell="G23" sqref="G23"/>
    </sheetView>
  </sheetViews>
  <sheetFormatPr defaultRowHeight="15" x14ac:dyDescent="0.25"/>
  <cols>
    <col min="4" max="4" width="16.7109375" customWidth="1"/>
    <col min="6" max="6" width="15.28515625" customWidth="1"/>
    <col min="7" max="7" width="34.5703125" customWidth="1"/>
    <col min="8" max="8" width="20.140625" customWidth="1"/>
  </cols>
  <sheetData>
    <row r="1" spans="1:16" ht="15.75" thickBot="1" x14ac:dyDescent="0.3">
      <c r="A1" s="11" t="s">
        <v>37</v>
      </c>
      <c r="B1" s="11" t="s">
        <v>153</v>
      </c>
      <c r="C1" s="10" t="s">
        <v>38</v>
      </c>
      <c r="D1" s="10" t="s">
        <v>39</v>
      </c>
      <c r="E1" s="10" t="s">
        <v>40</v>
      </c>
      <c r="F1" s="10" t="s">
        <v>41</v>
      </c>
      <c r="G1" s="10" t="s">
        <v>42</v>
      </c>
      <c r="H1" s="17" t="s">
        <v>121</v>
      </c>
      <c r="I1" s="10" t="s">
        <v>117</v>
      </c>
      <c r="J1" s="10" t="s">
        <v>118</v>
      </c>
      <c r="K1" s="10" t="s">
        <v>119</v>
      </c>
      <c r="L1" s="10" t="s">
        <v>120</v>
      </c>
      <c r="M1" s="10" t="s">
        <v>127</v>
      </c>
      <c r="N1" s="10" t="s">
        <v>143</v>
      </c>
      <c r="O1" s="13" t="s">
        <v>44</v>
      </c>
      <c r="P1" s="12" t="s">
        <v>45</v>
      </c>
    </row>
    <row r="2" spans="1:16" ht="15.75" thickTop="1" x14ac:dyDescent="0.25">
      <c r="A2" s="1">
        <v>1</v>
      </c>
      <c r="B2" s="1" t="s">
        <v>154</v>
      </c>
      <c r="C2" s="2" t="s">
        <v>128</v>
      </c>
      <c r="D2" s="2">
        <v>1</v>
      </c>
      <c r="E2" s="3" t="s">
        <v>136</v>
      </c>
      <c r="F2" s="2"/>
      <c r="G2" s="3" t="s">
        <v>135</v>
      </c>
      <c r="H2" s="2" t="s">
        <v>133</v>
      </c>
      <c r="I2" s="18" t="s">
        <v>129</v>
      </c>
      <c r="J2" s="18" t="s">
        <v>130</v>
      </c>
      <c r="K2" s="18" t="s">
        <v>131</v>
      </c>
      <c r="L2" s="18" t="s">
        <v>125</v>
      </c>
      <c r="M2" s="18" t="s">
        <v>134</v>
      </c>
      <c r="N2" s="18" t="s">
        <v>144</v>
      </c>
      <c r="O2" s="4">
        <v>7.03</v>
      </c>
      <c r="P2" s="5">
        <f>D2*O2</f>
        <v>7.03</v>
      </c>
    </row>
    <row r="3" spans="1:16" x14ac:dyDescent="0.25">
      <c r="A3" s="6">
        <v>2</v>
      </c>
      <c r="B3" s="7" t="s">
        <v>155</v>
      </c>
      <c r="C3" s="7" t="s">
        <v>128</v>
      </c>
      <c r="D3" s="7">
        <v>1</v>
      </c>
      <c r="E3" s="8" t="s">
        <v>137</v>
      </c>
      <c r="F3" s="7"/>
      <c r="G3" s="3" t="s">
        <v>140</v>
      </c>
      <c r="H3" s="9" t="s">
        <v>138</v>
      </c>
      <c r="I3" s="9" t="s">
        <v>139</v>
      </c>
      <c r="J3" s="6" t="s">
        <v>130</v>
      </c>
      <c r="K3" s="7" t="s">
        <v>123</v>
      </c>
      <c r="L3" s="7" t="s">
        <v>123</v>
      </c>
      <c r="M3" s="7" t="s">
        <v>132</v>
      </c>
      <c r="N3" s="8" t="s">
        <v>123</v>
      </c>
      <c r="O3" s="9">
        <v>5.71</v>
      </c>
      <c r="P3" s="9">
        <f>D3*O3</f>
        <v>5.71</v>
      </c>
    </row>
    <row r="4" spans="1:16" x14ac:dyDescent="0.25">
      <c r="A4" s="1">
        <f t="shared" ref="A4:A19" si="0">A3+1</f>
        <v>3</v>
      </c>
      <c r="B4" s="1" t="s">
        <v>156</v>
      </c>
      <c r="C4" s="2" t="s">
        <v>72</v>
      </c>
      <c r="D4" s="2">
        <v>1</v>
      </c>
      <c r="E4" s="3" t="s">
        <v>74</v>
      </c>
      <c r="F4" s="2"/>
      <c r="G4" s="3" t="s">
        <v>75</v>
      </c>
      <c r="H4" s="2" t="s">
        <v>141</v>
      </c>
      <c r="I4" s="18" t="s">
        <v>142</v>
      </c>
      <c r="J4" s="18" t="s">
        <v>123</v>
      </c>
      <c r="K4" s="18" t="s">
        <v>123</v>
      </c>
      <c r="L4" s="18" t="s">
        <v>123</v>
      </c>
      <c r="M4" s="18" t="s">
        <v>123</v>
      </c>
      <c r="N4" s="18" t="s">
        <v>132</v>
      </c>
      <c r="O4" s="4">
        <v>11.99</v>
      </c>
      <c r="P4" s="5">
        <f>D4*O4</f>
        <v>11.99</v>
      </c>
    </row>
    <row r="5" spans="1:16" x14ac:dyDescent="0.25">
      <c r="A5" s="6">
        <f t="shared" si="0"/>
        <v>4</v>
      </c>
      <c r="B5" s="7" t="s">
        <v>157</v>
      </c>
      <c r="C5" s="7" t="s">
        <v>72</v>
      </c>
      <c r="D5" s="7">
        <v>6</v>
      </c>
      <c r="E5" s="8" t="s">
        <v>77</v>
      </c>
      <c r="F5" s="7" t="s">
        <v>78</v>
      </c>
      <c r="G5" s="3" t="s">
        <v>79</v>
      </c>
      <c r="H5" s="9" t="s">
        <v>76</v>
      </c>
      <c r="I5" s="9" t="s">
        <v>142</v>
      </c>
      <c r="J5" s="6" t="s">
        <v>123</v>
      </c>
      <c r="K5" s="7" t="s">
        <v>123</v>
      </c>
      <c r="L5" s="7" t="s">
        <v>123</v>
      </c>
      <c r="M5" s="7" t="s">
        <v>123</v>
      </c>
      <c r="N5" s="8" t="s">
        <v>145</v>
      </c>
      <c r="O5" s="9">
        <v>1.27</v>
      </c>
      <c r="P5" s="9">
        <f>O5*D5</f>
        <v>7.62</v>
      </c>
    </row>
    <row r="6" spans="1:16" x14ac:dyDescent="0.25">
      <c r="A6" s="1">
        <f t="shared" si="0"/>
        <v>5</v>
      </c>
      <c r="B6" s="1" t="s">
        <v>158</v>
      </c>
      <c r="C6" s="2" t="s">
        <v>72</v>
      </c>
      <c r="D6" s="2">
        <v>1</v>
      </c>
      <c r="E6" s="3" t="s">
        <v>107</v>
      </c>
      <c r="F6" s="2"/>
      <c r="G6" s="3" t="s">
        <v>108</v>
      </c>
      <c r="H6" s="2" t="s">
        <v>106</v>
      </c>
      <c r="I6" s="18" t="s">
        <v>123</v>
      </c>
      <c r="J6" s="18" t="s">
        <v>123</v>
      </c>
      <c r="K6" s="18" t="s">
        <v>123</v>
      </c>
      <c r="L6" s="18" t="s">
        <v>123</v>
      </c>
      <c r="M6" s="18" t="s">
        <v>123</v>
      </c>
      <c r="N6" s="18" t="s">
        <v>145</v>
      </c>
      <c r="O6" s="4">
        <v>9.59</v>
      </c>
      <c r="P6" s="5">
        <f>O6*D6</f>
        <v>9.59</v>
      </c>
    </row>
    <row r="7" spans="1:16" x14ac:dyDescent="0.25">
      <c r="A7" s="6">
        <f t="shared" si="0"/>
        <v>6</v>
      </c>
      <c r="B7" s="7" t="s">
        <v>159</v>
      </c>
      <c r="C7" s="7" t="s">
        <v>72</v>
      </c>
      <c r="D7" s="7">
        <v>1</v>
      </c>
      <c r="E7" s="8" t="s">
        <v>148</v>
      </c>
      <c r="F7" s="7"/>
      <c r="G7" s="3" t="s">
        <v>147</v>
      </c>
      <c r="H7" s="9" t="s">
        <v>146</v>
      </c>
      <c r="I7" s="9" t="s">
        <v>123</v>
      </c>
      <c r="J7" s="6" t="s">
        <v>123</v>
      </c>
      <c r="K7" s="7" t="s">
        <v>123</v>
      </c>
      <c r="L7" s="7" t="s">
        <v>123</v>
      </c>
      <c r="M7" s="7"/>
      <c r="N7" s="8" t="s">
        <v>149</v>
      </c>
      <c r="O7" s="9">
        <v>16.989999999999998</v>
      </c>
      <c r="P7" s="9">
        <f>D7*O7</f>
        <v>16.989999999999998</v>
      </c>
    </row>
    <row r="8" spans="1:16" x14ac:dyDescent="0.25">
      <c r="A8" s="1">
        <f t="shared" si="0"/>
        <v>7</v>
      </c>
      <c r="B8" s="1" t="s">
        <v>160</v>
      </c>
      <c r="C8" s="2" t="s">
        <v>152</v>
      </c>
      <c r="D8" s="2">
        <v>2</v>
      </c>
      <c r="E8" s="3" t="s">
        <v>172</v>
      </c>
      <c r="F8" s="2"/>
      <c r="G8" s="3" t="s">
        <v>151</v>
      </c>
      <c r="H8" s="2" t="s">
        <v>150</v>
      </c>
      <c r="I8" s="18" t="s">
        <v>142</v>
      </c>
      <c r="J8" s="18" t="s">
        <v>123</v>
      </c>
      <c r="K8" s="18" t="s">
        <v>123</v>
      </c>
      <c r="L8" s="18" t="s">
        <v>123</v>
      </c>
      <c r="M8" s="18" t="s">
        <v>123</v>
      </c>
      <c r="N8" s="18" t="s">
        <v>123</v>
      </c>
      <c r="O8" s="4">
        <v>2.1</v>
      </c>
      <c r="P8" s="5">
        <f>D8*O8</f>
        <v>4.2</v>
      </c>
    </row>
    <row r="9" spans="1:16" x14ac:dyDescent="0.25">
      <c r="A9" s="6">
        <f t="shared" si="0"/>
        <v>8</v>
      </c>
      <c r="B9" s="7" t="s">
        <v>161</v>
      </c>
      <c r="C9" s="7" t="s">
        <v>173</v>
      </c>
      <c r="D9" s="7">
        <v>1</v>
      </c>
      <c r="E9" s="8" t="s">
        <v>123</v>
      </c>
      <c r="F9" s="7"/>
      <c r="G9" s="3" t="s">
        <v>174</v>
      </c>
      <c r="H9" s="9"/>
      <c r="I9" s="9" t="s">
        <v>123</v>
      </c>
      <c r="J9" s="6" t="s">
        <v>123</v>
      </c>
      <c r="K9" s="7" t="s">
        <v>123</v>
      </c>
      <c r="L9" s="7" t="s">
        <v>123</v>
      </c>
      <c r="M9" s="7" t="s">
        <v>123</v>
      </c>
      <c r="N9" s="8" t="s">
        <v>123</v>
      </c>
      <c r="O9" s="9">
        <v>52</v>
      </c>
      <c r="P9" s="9">
        <f>D9*O9</f>
        <v>52</v>
      </c>
    </row>
    <row r="10" spans="1:16" x14ac:dyDescent="0.25">
      <c r="A10" s="1">
        <f t="shared" si="0"/>
        <v>9</v>
      </c>
      <c r="B10" s="1" t="s">
        <v>162</v>
      </c>
      <c r="C10" s="2" t="s">
        <v>72</v>
      </c>
      <c r="D10" s="2">
        <v>1</v>
      </c>
      <c r="E10" s="3"/>
      <c r="F10" s="2" t="s">
        <v>81</v>
      </c>
      <c r="G10" s="3" t="s">
        <v>82</v>
      </c>
      <c r="H10" s="2" t="s">
        <v>80</v>
      </c>
      <c r="I10" s="18" t="s">
        <v>123</v>
      </c>
      <c r="J10" s="18" t="s">
        <v>123</v>
      </c>
      <c r="K10" s="18" t="s">
        <v>123</v>
      </c>
      <c r="L10" s="18" t="s">
        <v>123</v>
      </c>
      <c r="M10" s="18" t="s">
        <v>123</v>
      </c>
      <c r="N10" s="18" t="s">
        <v>123</v>
      </c>
      <c r="O10" s="4">
        <v>12.95</v>
      </c>
      <c r="P10" s="5">
        <f>O10*D10</f>
        <v>12.95</v>
      </c>
    </row>
    <row r="11" spans="1:16" x14ac:dyDescent="0.25">
      <c r="A11" s="6">
        <f t="shared" si="0"/>
        <v>10</v>
      </c>
      <c r="B11" s="7" t="s">
        <v>163</v>
      </c>
      <c r="C11" s="7" t="s">
        <v>72</v>
      </c>
      <c r="D11" s="7">
        <v>2</v>
      </c>
      <c r="E11" s="8" t="s">
        <v>177</v>
      </c>
      <c r="F11" s="7"/>
      <c r="G11" s="3" t="s">
        <v>176</v>
      </c>
      <c r="H11" s="9" t="s">
        <v>175</v>
      </c>
      <c r="I11" s="9" t="s">
        <v>123</v>
      </c>
      <c r="J11" s="6" t="s">
        <v>123</v>
      </c>
      <c r="K11" s="7" t="s">
        <v>123</v>
      </c>
      <c r="L11" s="7" t="s">
        <v>123</v>
      </c>
      <c r="M11" s="7" t="s">
        <v>123</v>
      </c>
      <c r="N11" s="8" t="s">
        <v>123</v>
      </c>
      <c r="O11" s="9"/>
      <c r="P11" s="9">
        <f t="shared" ref="P11:P19" si="1">D11*O11</f>
        <v>0</v>
      </c>
    </row>
    <row r="12" spans="1:16" x14ac:dyDescent="0.25">
      <c r="A12" s="1">
        <f t="shared" si="0"/>
        <v>11</v>
      </c>
      <c r="B12" s="1" t="s">
        <v>164</v>
      </c>
      <c r="C12" s="2" t="s">
        <v>72</v>
      </c>
      <c r="D12" s="2">
        <v>1</v>
      </c>
      <c r="E12" s="3" t="s">
        <v>67</v>
      </c>
      <c r="F12" s="2"/>
      <c r="G12" s="3" t="s">
        <v>68</v>
      </c>
      <c r="H12" s="2" t="s">
        <v>103</v>
      </c>
      <c r="I12" s="18" t="s">
        <v>122</v>
      </c>
      <c r="J12" s="18" t="s">
        <v>126</v>
      </c>
      <c r="K12" s="18" t="s">
        <v>124</v>
      </c>
      <c r="L12" s="18" t="s">
        <v>125</v>
      </c>
      <c r="M12" s="18" t="s">
        <v>123</v>
      </c>
      <c r="N12" s="18" t="s">
        <v>123</v>
      </c>
      <c r="O12" s="4">
        <v>25.99</v>
      </c>
      <c r="P12" s="5">
        <f t="shared" si="1"/>
        <v>25.99</v>
      </c>
    </row>
    <row r="13" spans="1:16" x14ac:dyDescent="0.25">
      <c r="A13" s="6">
        <f t="shared" si="0"/>
        <v>12</v>
      </c>
      <c r="B13" s="7" t="s">
        <v>165</v>
      </c>
      <c r="C13" s="7" t="s">
        <v>0</v>
      </c>
      <c r="D13" s="7">
        <v>2</v>
      </c>
      <c r="E13" s="8" t="s">
        <v>46</v>
      </c>
      <c r="F13" s="7">
        <v>997</v>
      </c>
      <c r="G13" s="3" t="s">
        <v>47</v>
      </c>
      <c r="H13" s="9" t="s">
        <v>48</v>
      </c>
      <c r="I13" s="9" t="s">
        <v>123</v>
      </c>
      <c r="J13" s="6" t="s">
        <v>123</v>
      </c>
      <c r="K13" s="7" t="s">
        <v>123</v>
      </c>
      <c r="L13" s="7" t="s">
        <v>123</v>
      </c>
      <c r="M13" s="7" t="s">
        <v>123</v>
      </c>
      <c r="N13" s="8" t="s">
        <v>123</v>
      </c>
      <c r="O13" s="9">
        <v>10.79</v>
      </c>
      <c r="P13" s="9">
        <f t="shared" si="1"/>
        <v>21.58</v>
      </c>
    </row>
    <row r="14" spans="1:16" x14ac:dyDescent="0.25">
      <c r="A14" s="1">
        <f t="shared" si="0"/>
        <v>13</v>
      </c>
      <c r="B14" s="1" t="s">
        <v>166</v>
      </c>
      <c r="C14" s="2" t="s">
        <v>72</v>
      </c>
      <c r="D14" s="2">
        <v>1</v>
      </c>
      <c r="E14" s="3" t="s">
        <v>178</v>
      </c>
      <c r="F14" s="2"/>
      <c r="G14" s="3" t="s">
        <v>179</v>
      </c>
      <c r="H14" s="2" t="s">
        <v>180</v>
      </c>
      <c r="I14" s="18" t="s">
        <v>181</v>
      </c>
      <c r="J14" s="18" t="s">
        <v>182</v>
      </c>
      <c r="K14" s="18" t="s">
        <v>131</v>
      </c>
      <c r="L14" s="18" t="s">
        <v>125</v>
      </c>
      <c r="M14" s="18" t="s">
        <v>183</v>
      </c>
      <c r="N14" s="18" t="s">
        <v>123</v>
      </c>
      <c r="O14" s="4">
        <v>9.99</v>
      </c>
      <c r="P14" s="5">
        <f t="shared" si="1"/>
        <v>9.99</v>
      </c>
    </row>
    <row r="15" spans="1:16" x14ac:dyDescent="0.25">
      <c r="A15" s="6">
        <f t="shared" si="0"/>
        <v>14</v>
      </c>
      <c r="B15" s="7" t="s">
        <v>167</v>
      </c>
      <c r="C15" s="7" t="s">
        <v>72</v>
      </c>
      <c r="D15" s="7">
        <v>1</v>
      </c>
      <c r="E15" s="8" t="s">
        <v>69</v>
      </c>
      <c r="F15" s="7"/>
      <c r="G15" s="3" t="s">
        <v>70</v>
      </c>
      <c r="H15" s="6" t="s">
        <v>71</v>
      </c>
      <c r="I15" s="7" t="s">
        <v>123</v>
      </c>
      <c r="J15" s="7" t="s">
        <v>123</v>
      </c>
      <c r="K15" s="7" t="s">
        <v>123</v>
      </c>
      <c r="L15" s="8" t="s">
        <v>123</v>
      </c>
      <c r="M15" s="7" t="s">
        <v>123</v>
      </c>
      <c r="N15" s="7" t="s">
        <v>123</v>
      </c>
      <c r="O15" s="19">
        <v>20.62</v>
      </c>
      <c r="P15" s="9">
        <f>O15*D15</f>
        <v>20.62</v>
      </c>
    </row>
    <row r="16" spans="1:16" x14ac:dyDescent="0.25">
      <c r="A16" s="1">
        <f t="shared" si="0"/>
        <v>15</v>
      </c>
      <c r="B16" s="1" t="s">
        <v>168</v>
      </c>
      <c r="C16" s="2" t="s">
        <v>72</v>
      </c>
      <c r="D16" s="2">
        <v>6</v>
      </c>
      <c r="E16" s="3"/>
      <c r="F16" s="2"/>
      <c r="G16" s="3" t="s">
        <v>185</v>
      </c>
      <c r="H16" s="2" t="s">
        <v>184</v>
      </c>
      <c r="I16" s="18" t="s">
        <v>123</v>
      </c>
      <c r="J16" s="18" t="s">
        <v>123</v>
      </c>
      <c r="K16" s="18" t="s">
        <v>123</v>
      </c>
      <c r="L16" s="18" t="s">
        <v>123</v>
      </c>
      <c r="M16" s="18" t="s">
        <v>123</v>
      </c>
      <c r="N16" s="18" t="s">
        <v>123</v>
      </c>
      <c r="O16" s="4">
        <v>0.97</v>
      </c>
      <c r="P16" s="5">
        <f t="shared" si="1"/>
        <v>5.82</v>
      </c>
    </row>
    <row r="17" spans="1:16" x14ac:dyDescent="0.25">
      <c r="A17" s="6">
        <f t="shared" si="0"/>
        <v>16</v>
      </c>
      <c r="B17" s="7" t="s">
        <v>169</v>
      </c>
      <c r="C17" s="7" t="s">
        <v>123</v>
      </c>
      <c r="D17" s="7">
        <v>6</v>
      </c>
      <c r="E17" s="8"/>
      <c r="F17" s="7"/>
      <c r="G17" s="3" t="s">
        <v>186</v>
      </c>
      <c r="H17" s="6"/>
      <c r="I17" s="7" t="s">
        <v>123</v>
      </c>
      <c r="J17" s="7" t="s">
        <v>123</v>
      </c>
      <c r="K17" s="7" t="s">
        <v>123</v>
      </c>
      <c r="L17" s="8" t="s">
        <v>123</v>
      </c>
      <c r="M17" s="7" t="s">
        <v>123</v>
      </c>
      <c r="N17" s="7" t="s">
        <v>123</v>
      </c>
      <c r="O17" s="19"/>
      <c r="P17" s="9">
        <f t="shared" si="1"/>
        <v>0</v>
      </c>
    </row>
    <row r="18" spans="1:16" x14ac:dyDescent="0.25">
      <c r="A18" s="1">
        <f t="shared" si="0"/>
        <v>17</v>
      </c>
      <c r="B18" s="1" t="s">
        <v>170</v>
      </c>
      <c r="C18" s="2" t="s">
        <v>0</v>
      </c>
      <c r="D18" s="2">
        <v>7</v>
      </c>
      <c r="E18" s="3" t="s">
        <v>189</v>
      </c>
      <c r="F18" s="2" t="s">
        <v>190</v>
      </c>
      <c r="G18" s="3" t="s">
        <v>188</v>
      </c>
      <c r="H18" s="2" t="s">
        <v>187</v>
      </c>
      <c r="I18" s="18" t="s">
        <v>123</v>
      </c>
      <c r="J18" s="18" t="s">
        <v>123</v>
      </c>
      <c r="K18" s="18" t="s">
        <v>123</v>
      </c>
      <c r="L18" s="18" t="s">
        <v>123</v>
      </c>
      <c r="M18" s="18" t="s">
        <v>123</v>
      </c>
      <c r="N18" s="18" t="s">
        <v>123</v>
      </c>
      <c r="O18" s="4">
        <v>0.72</v>
      </c>
      <c r="P18" s="5">
        <f t="shared" si="1"/>
        <v>5.04</v>
      </c>
    </row>
    <row r="19" spans="1:16" x14ac:dyDescent="0.25">
      <c r="A19" s="6">
        <f t="shared" si="0"/>
        <v>18</v>
      </c>
      <c r="B19" s="7" t="s">
        <v>171</v>
      </c>
      <c r="C19" s="7" t="s">
        <v>72</v>
      </c>
      <c r="D19" s="7">
        <v>10</v>
      </c>
      <c r="E19" s="8"/>
      <c r="F19" s="7"/>
      <c r="G19" s="3" t="s">
        <v>191</v>
      </c>
      <c r="H19" s="6" t="s">
        <v>192</v>
      </c>
      <c r="I19" s="7" t="s">
        <v>193</v>
      </c>
      <c r="J19" s="7" t="s">
        <v>123</v>
      </c>
      <c r="K19" s="7" t="s">
        <v>123</v>
      </c>
      <c r="L19" s="8" t="s">
        <v>123</v>
      </c>
      <c r="M19" s="7" t="s">
        <v>123</v>
      </c>
      <c r="N19" s="7" t="s">
        <v>123</v>
      </c>
      <c r="O19" s="19">
        <v>0.02</v>
      </c>
      <c r="P19" s="9">
        <f t="shared" si="1"/>
        <v>0.2</v>
      </c>
    </row>
    <row r="21" spans="1:16" x14ac:dyDescent="0.25">
      <c r="O21" s="14" t="s">
        <v>83</v>
      </c>
      <c r="P21" s="15">
        <f>SUM(P2:P18)</f>
        <v>217.11999999999998</v>
      </c>
    </row>
    <row r="23" spans="1:16" ht="15.75" thickBot="1" x14ac:dyDescent="0.3">
      <c r="B23" s="11"/>
      <c r="C23" s="10"/>
      <c r="D23" s="20"/>
      <c r="E23" s="13"/>
      <c r="F23" s="12"/>
    </row>
    <row r="24" spans="1:16" ht="15.75" thickTop="1" x14ac:dyDescent="0.25">
      <c r="B24" s="1"/>
      <c r="C24" s="2"/>
      <c r="D24" s="21"/>
      <c r="E24" s="4"/>
      <c r="F24" s="5"/>
    </row>
    <row r="25" spans="1:16" x14ac:dyDescent="0.25">
      <c r="B25" s="7"/>
      <c r="C25" s="7"/>
      <c r="D25" s="21"/>
      <c r="E25" s="9"/>
      <c r="F25" s="5"/>
    </row>
    <row r="26" spans="1:16" x14ac:dyDescent="0.25">
      <c r="B26" s="1"/>
      <c r="C26" s="2"/>
      <c r="D26" s="21"/>
      <c r="E26" s="4"/>
      <c r="F26" s="5"/>
    </row>
    <row r="27" spans="1:16" x14ac:dyDescent="0.25">
      <c r="B27" s="7"/>
      <c r="C27" s="7"/>
      <c r="D27" s="21"/>
      <c r="E27" s="9"/>
      <c r="F27" s="5"/>
    </row>
    <row r="28" spans="1:16" x14ac:dyDescent="0.25">
      <c r="B28" s="1"/>
      <c r="C28" s="2"/>
      <c r="D28" s="21"/>
      <c r="E28" s="4"/>
      <c r="F28" s="5"/>
    </row>
    <row r="29" spans="1:16" ht="135.75" customHeight="1" x14ac:dyDescent="0.25">
      <c r="B29" s="7"/>
      <c r="C29" s="7"/>
      <c r="D29" s="21"/>
      <c r="E29" s="9"/>
      <c r="F29" s="5"/>
    </row>
    <row r="30" spans="1:16" x14ac:dyDescent="0.25">
      <c r="B30" s="1"/>
      <c r="C30" s="2"/>
      <c r="D30" s="21"/>
      <c r="E30" s="4"/>
      <c r="F30" s="5"/>
    </row>
    <row r="31" spans="1:16" x14ac:dyDescent="0.25">
      <c r="B31" s="7"/>
      <c r="C31" s="7"/>
      <c r="D31" s="21"/>
      <c r="E31" s="9"/>
      <c r="F31" s="5"/>
    </row>
    <row r="32" spans="1:16" x14ac:dyDescent="0.25">
      <c r="B32" s="1"/>
      <c r="C32" s="2"/>
      <c r="D32" s="21"/>
      <c r="E32" s="4"/>
      <c r="F32" s="5"/>
    </row>
    <row r="33" spans="2:6" x14ac:dyDescent="0.25">
      <c r="B33" s="7"/>
      <c r="C33" s="7"/>
      <c r="D33" s="21"/>
      <c r="E33" s="9"/>
      <c r="F33" s="5"/>
    </row>
    <row r="34" spans="2:6" x14ac:dyDescent="0.25">
      <c r="B34" s="1"/>
      <c r="C34" s="2"/>
      <c r="D34" s="21"/>
      <c r="E34" s="4"/>
      <c r="F34" s="5"/>
    </row>
    <row r="35" spans="2:6" x14ac:dyDescent="0.25">
      <c r="B35" s="7"/>
      <c r="C35" s="7"/>
      <c r="D35" s="21"/>
      <c r="E35" s="9"/>
      <c r="F35" s="5"/>
    </row>
    <row r="36" spans="2:6" x14ac:dyDescent="0.25">
      <c r="B36" s="1"/>
      <c r="C36" s="2"/>
      <c r="D36" s="21"/>
      <c r="E36" s="4"/>
      <c r="F36" s="5"/>
    </row>
    <row r="37" spans="2:6" x14ac:dyDescent="0.25">
      <c r="B37" s="7"/>
      <c r="C37" s="7"/>
      <c r="D37" s="21"/>
      <c r="E37" s="19"/>
      <c r="F37" s="5"/>
    </row>
    <row r="38" spans="2:6" x14ac:dyDescent="0.25">
      <c r="B38" s="1"/>
      <c r="C38" s="2"/>
      <c r="D38" s="21"/>
      <c r="E38" s="4"/>
      <c r="F38" s="5"/>
    </row>
    <row r="39" spans="2:6" x14ac:dyDescent="0.25">
      <c r="B39" s="7"/>
      <c r="C39" s="7"/>
      <c r="D39" s="21"/>
      <c r="E39" s="19"/>
      <c r="F39" s="5"/>
    </row>
    <row r="40" spans="2:6" x14ac:dyDescent="0.25">
      <c r="B40" s="1"/>
      <c r="C40" s="2"/>
      <c r="D40" s="21"/>
      <c r="E40" s="4"/>
      <c r="F40" s="5"/>
    </row>
    <row r="41" spans="2:6" x14ac:dyDescent="0.25">
      <c r="B41" s="7"/>
      <c r="C41" s="7"/>
      <c r="D41" s="21"/>
      <c r="E41" s="19"/>
      <c r="F41" s="5"/>
    </row>
    <row r="43" spans="2:6" x14ac:dyDescent="0.25">
      <c r="E43" s="14"/>
      <c r="F43" s="15"/>
    </row>
  </sheetData>
  <phoneticPr fontId="7" type="noConversion"/>
  <hyperlinks>
    <hyperlink ref="H2" r:id="rId1" display="https://www.mcmaster.com/92000a118/" xr:uid="{AB2D3D68-04A0-4FCD-B3ED-1A95DAE6DD8B}"/>
    <hyperlink ref="H3" r:id="rId2" display="https://www.mcmaster.com/98269A121/" xr:uid="{3EC555D9-61E3-4668-9310-66DE83F98FE3}"/>
    <hyperlink ref="H5" r:id="rId3" display="https://www.amazon.com/DaierTek-Silver-Momentary-Button-Waterproof/dp/B08R9P9DFC?th=1" xr:uid="{74ED0AFC-138E-4AEB-8E19-BEA6D9ACC180}"/>
    <hyperlink ref="H6" r:id="rId4" display="https://www.amazon.ca/DaierTek-125VAC-Waterproof-Automotive-Aircraft/dp/B07T6YNRZS/ref=sr_1_44?dib=eyJ2IjoiMSJ9.n4Poc2_waASKGL3Xwl6fhGS5ZLF6FRktj6h8RNFGW10_cBQ-WAbwohhfJ7h5HJ98clzQE3B26_TJ4jTNjU_7aX0AqgY84E8POWzj8O3bpRL-EjnPD_tMBoT2xqnbLKkjEcYgyGAfpxMkxySwL0np_iI9zJJJF04jxk6esv91o-KkYyj0ALW7OeLKvmUfvK13PkT-aBBEbDqUOVh0goc30TOSA10rN6LFgV4vrz5GvtOl5am-RWDb8CfdwTwB59XifFjHuDCvwRhuB9zYZLMkd_XT1DO1SXIJhjHxLf590rA.RzB5jtzR_zNtx1qjmgmu6rvTtv-FI613M2elEtg63e4&amp;dib_tag=se&amp;keywords=waterproof%2Bswitch&amp;qid=1759945580&amp;sr=8-44&amp;th=1" xr:uid="{FEA0E24B-0649-40B3-B135-711E9503EF97}"/>
    <hyperlink ref="H10" r:id="rId5" display="https://www.amazon.ca/Freenove-Display-Compatible-Arduino-Raspberry/dp/B0B76YGDV4?th=1" xr:uid="{A17AD6F4-1AED-4AD6-8145-7B55BA48ADF3}"/>
    <hyperlink ref="H11" r:id="rId6" display="https://www.amazon.ca/SDI-12-Moisture-Temperature-Conductivity-MEC10-J/dp/B0F1Y6CD81/ref=sr_1_5?crid=3KSM9AQ1RJRKW&amp;dib=eyJ2IjoiMSJ9.Vq1i4XI7xlPlsb0ar_b1naedm4EzWQq1hjbs8PrYPc-g8wv8j-HpH4PsQdbblLCl6VAyNJ86cL9CP6edqSHZZmaKtmwZKep0QKzM9-qt5RFKzvaNiuuFh8NPlSdXRbwzkkEBrMC9-7cSCEuF5z84V2RtvPJCdfnhx5wmu20nT13GTODCmIj91VryMrCWffI9m2Y9AstV2-3jKsqnqsLWA0rL9beFExehccc3L46qVTxt9Qn52sT6ISwTsoWCIQD3yYGB201B4J2cgAJOgID20Mor-ZX1s0lRAsRiWRHUFSk.FSVFhn3saO3D_UBhFb5wCU1ykQmkceDi7GDkk3SXGso&amp;dib_tag=se&amp;keywords=sdi12%2Bsoil%2Bmoisture%2Bsensor&amp;qid=1762451269&amp;sprefix=sdi12%2Bsoil%2Bmoisture%2Bsensor%2Caps%2C133&amp;sr=8-5&amp;th=1" xr:uid="{E3496C91-13DE-442A-BCF8-E567E6A2AC36}"/>
    <hyperlink ref="H13" r:id="rId7" xr:uid="{084010ED-6CBF-4027-A123-87D15AD5B2DD}"/>
    <hyperlink ref="H14" r:id="rId8" display="https://www.amazon.com/Screw-Alamic-Phillips-Black-Coated/dp/B07PXJ7231?th=1" xr:uid="{ABA8B54B-5515-4877-BA3C-D80FE62DFAC2}"/>
    <hyperlink ref="H15" r:id="rId9" display="https://www.amazon.ca/Waterproof-Controller-Lead-acid-Charging-Discharging/dp/B00XTQ76WW?" xr:uid="{A966E32C-FC73-42C0-8F8A-A08641045C6E}"/>
    <hyperlink ref="H16" r:id="rId10" display="https://www.amazon.com/WAGO-Clamp/dp/B07GGRFHKW?th=1" xr:uid="{878608D0-2EF5-43DD-8BF5-4295EDD38C7C}"/>
    <hyperlink ref="H18" r:id="rId11" display="https://www.digikey.ca/en/products/detail/panduit-corp/TM1S6-C/1306587" xr:uid="{600D54C4-9BD7-4B24-BCD1-F3B796A98E2E}"/>
    <hyperlink ref="H19" r:id="rId12" display="https://www.amazon.ca/HS-Nylon-Inch-White-Self-Locking-Multi-Purpose/dp/B07HFRTPZP/ref=sr_1_4_sspa?crid=2BT5YE5OIHSVK&amp;dib=eyJ2IjoiMSJ9.R3VT-QOw-4sGVEC9eg8fq0uBmijba0BW1NEsX5yzioGCUBhFlSBVxh9L5X0U4v69uNhLTickgH31S4DfDedEj_TK5vx-qtqQY6QIACGGR5sXVBS5hkuJfRBL6leA0i7liiz_UhQOXYYyyu97-XSOWTqrn7WcD2jVZ6BSGhpsCRAiBwO0tBz5HQL2TMSA9zoU3hnezcVnmgQQI7lQs-ouoExjpN_NVSBJRUYg4GegpKIlwKTt1LCaoOdHG_3KdmZPmH_35pvRSkr7gGY5cr81hvqmJGWW6a2yMNPrQN5rJUA.j_aHs6AEExFdjUIk4c_JpBKkNxoorGWU3vC3_tVxtwA&amp;dib_tag=se&amp;keywords=small+zip+ties&amp;qid=1763072313&amp;sprefix=small+zip+ties%2Caps%2C195&amp;sr=8-4-spons&amp;sp_csd=d2lkZ2V0TmFtZT1zcF9hdGY&amp;psc=1" xr:uid="{86816563-6EA3-4D50-8979-44452B01FDA2}"/>
  </hyperlinks>
  <pageMargins left="0.7" right="0.7" top="0.75" bottom="0.75" header="0.3" footer="0.3"/>
  <pageSetup orientation="portrait" r:id="rId13"/>
  <ignoredErrors>
    <ignoredError sqref="P10" formula="1"/>
  </ignoredErrors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Active BOM</vt:lpstr>
      <vt:lpstr>Assembly BOM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Jordan</dc:creator>
  <cp:lastModifiedBy>Colby Parker</cp:lastModifiedBy>
  <cp:lastPrinted>2025-11-25T19:06:46Z</cp:lastPrinted>
  <dcterms:created xsi:type="dcterms:W3CDTF">2015-06-05T18:17:20Z</dcterms:created>
  <dcterms:modified xsi:type="dcterms:W3CDTF">2025-11-25T19:07:41Z</dcterms:modified>
</cp:coreProperties>
</file>